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940" windowWidth="19230" windowHeight="598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externalReferences>
    <externalReference r:id="rId17"/>
  </externalReferences>
  <calcPr calcId="145621"/>
</workbook>
</file>

<file path=xl/calcChain.xml><?xml version="1.0" encoding="utf-8"?>
<calcChain xmlns="http://schemas.openxmlformats.org/spreadsheetml/2006/main">
  <c r="AO35"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W40" i="9"/>
  <c r="BW41" i="9" s="1"/>
  <c r="BW42" i="9" s="1"/>
  <c r="BW43" i="9" s="1"/>
  <c r="BE40" i="9"/>
  <c r="AM40" i="9"/>
  <c r="U40" i="9"/>
  <c r="C40" i="9"/>
  <c r="CO39" i="9"/>
  <c r="BW39" i="9"/>
  <c r="BE39" i="9"/>
  <c r="AM39" i="9"/>
  <c r="U39" i="9"/>
  <c r="C39" i="9"/>
  <c r="CO38" i="9"/>
  <c r="BW38" i="9"/>
  <c r="BE38" i="9"/>
  <c r="AM38" i="9"/>
  <c r="U38" i="9"/>
  <c r="CO37" i="9"/>
  <c r="BW37" i="9"/>
  <c r="BE37" i="9"/>
  <c r="AM37" i="9"/>
  <c r="U37" i="9"/>
  <c r="BW36" i="9"/>
  <c r="BE36" i="9"/>
  <c r="AM36" i="9"/>
  <c r="BW35" i="9"/>
  <c r="BE35" i="9"/>
  <c r="CO34" i="9"/>
  <c r="CO35" i="9" s="1"/>
  <c r="CO36" i="9" s="1"/>
  <c r="BW34" i="9"/>
  <c r="BE34" i="9"/>
  <c r="C34" i="9"/>
  <c r="C35" i="9" s="1"/>
  <c r="C36" i="9" s="1"/>
  <c r="C37" i="9" s="1"/>
  <c r="C38"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alcChain>
</file>

<file path=xl/sharedStrings.xml><?xml version="1.0" encoding="utf-8"?>
<sst xmlns="http://schemas.openxmlformats.org/spreadsheetml/2006/main" count="1045" uniqueCount="578">
  <si>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</si>
  <si>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</si>
  <si>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</si>
  <si>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</si>
  <si>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</si>
  <si>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</si>
  <si>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</si>
  <si>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</si>
  <si>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</si>
  <si>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</si>
  <si>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</si>
  <si>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</si>
  <si>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</si>
  <si>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</si>
  <si>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</si>
  <si>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</si>
  <si>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</si>
  <si>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</si>
  <si>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</si>
  <si>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</si>
  <si>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</si>
  <si>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</si>
  <si>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</si>
  <si>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</si>
  <si>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</si>
  <si>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</si>
  <si>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</si>
  <si>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</si>
  <si>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</si>
  <si>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</si>
  <si>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</si>
  <si>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</si>
  <si>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</si>
  <si>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</si>
  <si>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</si>
  <si>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</si>
  <si>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</si>
  <si>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</si>
  <si>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</si>
  <si>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</si>
  <si>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</si>
  <si>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</si>
  <si>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</si>
  <si>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</si>
  <si>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</si>
  <si>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</si>
  <si>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</si>
  <si>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</si>
  <si>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</si>
  <si>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</si>
  <si>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</si>
  <si>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</si>
  <si>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</si>
  <si>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</si>
  <si>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</si>
  <si>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</si>
  <si>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</si>
  <si>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</si>
  <si>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</si>
  <si>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</si>
  <si>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</si>
  <si>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</si>
  <si>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</si>
  <si>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</si>
  <si>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</si>
  <si>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</si>
  <si>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</si>
  <si>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</si>
  <si>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</si>
  <si>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中核市</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</si>
  <si>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</si>
  <si>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</si>
  <si>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</si>
  <si>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</si>
  <si>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</si>
  <si>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</si>
  <si>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</si>
  <si>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</si>
  <si>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</si>
  <si>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</si>
  <si>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</si>
  <si>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</si>
  <si>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那覇市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</si>
  <si>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</si>
  <si>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</si>
  <si>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</si>
  <si>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</si>
  <si>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</si>
  <si>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</si>
  <si>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</si>
  <si>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</si>
  <si>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</si>
  <si>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</si>
  <si>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</si>
  <si>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</si>
  <si>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</si>
  <si>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</si>
  <si>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</si>
  <si>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</si>
  <si>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</si>
  <si>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</si>
  <si>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</si>
  <si>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</si>
  <si>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</si>
  <si>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</si>
  <si>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</si>
  <si>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</si>
  <si>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</si>
  <si>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</si>
  <si>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</si>
  <si>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</si>
  <si>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</si>
  <si>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</si>
  <si>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</si>
  <si>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</si>
  <si>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</si>
  <si>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</si>
  <si>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</si>
  <si>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</si>
  <si>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</si>
  <si>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</si>
  <si>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</si>
  <si>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</si>
  <si>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</si>
  <si>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</si>
  <si>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</si>
  <si>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</si>
  <si>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</si>
  <si>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</si>
  <si>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</si>
  <si>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</si>
  <si>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</si>
  <si>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</si>
  <si>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</si>
  <si>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</si>
  <si>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</si>
  <si>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</si>
  <si>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</si>
  <si>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</si>
  <si>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</si>
  <si>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</si>
  <si>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</si>
  <si>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</si>
  <si>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</si>
  <si>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</si>
  <si>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</si>
  <si>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</si>
  <si>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</si>
  <si>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</si>
  <si>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</si>
  <si>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</si>
  <si>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</si>
  <si>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</si>
  <si>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</si>
  <si>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</si>
  <si>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</si>
  <si>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</si>
  <si>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</si>
  <si>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</si>
  <si>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</si>
  <si>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</si>
  <si>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</si>
  <si>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</si>
  <si>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</si>
  <si>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</si>
  <si>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</si>
  <si>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</si>
  <si>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</si>
  <si>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</si>
  <si>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</si>
  <si>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</si>
  <si>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</si>
  <si>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</si>
  <si>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</si>
  <si>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</si>
  <si>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</si>
  <si>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</si>
  <si>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</si>
  <si>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</si>
  <si>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</si>
  <si>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</si>
  <si>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</si>
  <si>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</si>
  <si>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</si>
  <si>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</si>
  <si>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</si>
  <si>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</si>
  <si>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</si>
  <si>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</si>
  <si>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</si>
  <si>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</si>
  <si>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</si>
  <si>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</si>
  <si>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</si>
  <si>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</si>
  <si>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</si>
  <si>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沖縄県那覇市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</si>
  <si>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</si>
  <si>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</si>
  <si>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</si>
  <si>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</si>
  <si>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</si>
  <si>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</si>
  <si>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</si>
  <si>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</si>
  <si>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</si>
  <si>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</si>
  <si>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</si>
  <si>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</si>
  <si>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</si>
  <si>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</si>
  <si>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</si>
  <si>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</si>
  <si>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</si>
  <si>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</si>
  <si>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</si>
  <si>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</si>
  <si>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</si>
  <si>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</si>
  <si>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</si>
  <si>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</si>
  <si>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</si>
  <si>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</si>
  <si>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</si>
  <si>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</si>
  <si>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</si>
  <si>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</si>
  <si>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</si>
  <si>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</si>
  <si>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</si>
  <si>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</si>
  <si>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</si>
  <si>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</si>
  <si>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</si>
  <si>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</si>
  <si>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</si>
  <si>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</si>
  <si>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</si>
  <si>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</si>
  <si>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</si>
  <si>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</si>
  <si>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</si>
  <si>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</si>
  <si>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</si>
  <si>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</si>
  <si>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</si>
  <si>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</si>
  <si>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</si>
  <si>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</si>
  <si>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</si>
  <si>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</si>
  <si>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</si>
  <si>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</si>
  <si>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</si>
  <si>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</si>
  <si>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</si>
  <si>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</si>
  <si>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</si>
  <si>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</si>
  <si>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</si>
  <si>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</si>
  <si>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</si>
  <si>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</si>
  <si>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</si>
  <si>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</si>
  <si>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</si>
  <si>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</si>
  <si>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</si>
  <si>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</si>
  <si>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</si>
  <si>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</si>
  <si>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</si>
  <si>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</si>
  <si>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</si>
  <si>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</si>
  <si>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</si>
  <si>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</si>
  <si>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</si>
  <si>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</si>
  <si>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</si>
  <si>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</si>
  <si>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</si>
  <si>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</si>
  <si>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</si>
  <si>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</si>
  <si>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</si>
  <si>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</si>
  <si>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</si>
  <si>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</si>
  <si>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</si>
  <si>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</si>
  <si>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</si>
  <si>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</si>
  <si>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</si>
  <si>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</si>
  <si>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</si>
  <si>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</si>
  <si>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</si>
  <si>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</si>
  <si>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</si>
  <si>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</si>
  <si>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</si>
  <si>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</si>
  <si>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</si>
  <si>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</si>
  <si>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</si>
  <si>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</si>
  <si>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</si>
  <si>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</si>
  <si>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</si>
  <si>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</si>
  <si>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</si>
  <si>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</si>
  <si>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</si>
  <si>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</si>
  <si>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</si>
  <si>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</si>
  <si>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</si>
  <si>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</si>
  <si>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</si>
  <si>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</si>
  <si>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</si>
  <si>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</si>
  <si>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</si>
  <si>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</si>
  <si>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</si>
  <si>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</si>
  <si>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</si>
  <si>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</si>
  <si>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</si>
  <si>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</si>
  <si>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</si>
  <si>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</si>
  <si>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</si>
  <si>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</si>
  <si>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</si>
  <si>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</si>
  <si>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</si>
  <si>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</si>
  <si>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</si>
  <si>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</si>
  <si>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</si>
  <si>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</si>
  <si>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</si>
  <si>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</si>
  <si>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沖縄県那覇市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</si>
  <si>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</si>
  <si>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</si>
  <si>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</si>
  <si>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</si>
  <si>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</si>
  <si>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</si>
  <si>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</si>
  <si>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</si>
  <si>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</si>
  <si>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</si>
  <si>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</si>
  <si>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</si>
  <si>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</si>
  <si>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</si>
  <si>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</si>
  <si>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</si>
  <si>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</si>
  <si>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</si>
  <si>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</si>
  <si>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</si>
  <si>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</si>
  <si>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市街地再開発事業特別会計</t>
    <phoneticPr fontId="5"/>
  </si>
  <si>
    <t>病院事業債管理特別会計</t>
    <phoneticPr fontId="5"/>
  </si>
  <si>
    <t>母子父子寡婦福祉資金貸付事業特別会計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</si>
  <si>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</si>
  <si>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</si>
  <si>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</si>
  <si>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</si>
  <si>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</si>
  <si>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</si>
  <si>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</si>
  <si>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</si>
  <si>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</si>
  <si>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</si>
  <si>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</si>
  <si>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</si>
  <si>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</si>
  <si>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</si>
  <si>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</si>
  <si>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</si>
  <si>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</si>
  <si>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</si>
  <si>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</si>
  <si>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</si>
  <si>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</si>
  <si>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</si>
  <si>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</si>
  <si>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</si>
  <si>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</si>
  <si>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</si>
  <si>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</si>
  <si>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</si>
  <si>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</si>
  <si>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</si>
  <si>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</si>
  <si>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</si>
  <si>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</si>
  <si>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</si>
  <si>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</si>
  <si>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</si>
  <si>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</si>
  <si>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</si>
  <si>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</si>
  <si>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</si>
  <si>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</si>
  <si>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</si>
  <si>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</si>
  <si>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</si>
  <si>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</si>
  <si>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</si>
  <si>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</si>
  <si>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</si>
  <si>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</si>
  <si>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</si>
  <si>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</si>
  <si>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</si>
  <si>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</si>
  <si>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</si>
  <si>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</si>
  <si>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</si>
  <si>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</si>
  <si>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</si>
  <si>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</si>
  <si>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</si>
  <si>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</si>
  <si>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</si>
  <si>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</si>
  <si>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</si>
  <si>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</si>
  <si>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</si>
  <si>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</si>
  <si>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</si>
  <si>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</si>
  <si>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</si>
  <si>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</si>
  <si>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</si>
  <si>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後期高齢者医療特別会計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</si>
  <si>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</si>
  <si>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</si>
  <si>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</si>
  <si>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</si>
  <si>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</si>
  <si>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</si>
  <si>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</si>
  <si>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</si>
  <si>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</si>
  <si>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</si>
  <si>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</si>
  <si>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</si>
  <si>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</si>
  <si>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</si>
  <si>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</si>
  <si>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</si>
  <si>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</si>
  <si>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</si>
  <si>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</si>
  <si>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</si>
  <si>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</si>
  <si>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</si>
  <si>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</si>
  <si>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</si>
  <si>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</si>
  <si>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</si>
  <si>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</si>
  <si>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</si>
  <si>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</si>
  <si>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</si>
  <si>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</si>
  <si>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</si>
  <si>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</si>
  <si>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</si>
  <si>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</si>
  <si>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</si>
  <si>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</si>
  <si>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</si>
  <si>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</si>
  <si>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</si>
  <si>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</si>
  <si>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</si>
  <si>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</si>
  <si>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</si>
  <si>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</si>
  <si>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</si>
  <si>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</si>
  <si>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</si>
  <si>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</si>
  <si>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</si>
  <si>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</si>
  <si>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</si>
  <si>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</si>
  <si>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</si>
  <si>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</si>
  <si>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</si>
  <si>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</si>
  <si>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</si>
  <si>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</si>
  <si>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</si>
  <si>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</si>
  <si>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</si>
  <si>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</si>
  <si>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</si>
  <si>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</si>
  <si>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</si>
  <si>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</si>
  <si>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</si>
  <si>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</si>
  <si>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</si>
  <si>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</si>
  <si>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</si>
  <si>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</si>
  <si>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</si>
  <si>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</si>
  <si>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</si>
  <si>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</si>
  <si>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</si>
  <si>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</si>
  <si>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</si>
  <si>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</si>
  <si>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</si>
  <si>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</si>
  <si>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0.55</t>
  </si>
  <si>
    <t>▲ 0.96</t>
  </si>
  <si>
    <t>▲ 0.05</t>
  </si>
  <si>
    <t>国民健康保険事業特別会計</t>
  </si>
  <si>
    <t>▲ 6.87</t>
  </si>
  <si>
    <t>▲ 7.77</t>
  </si>
  <si>
    <t>▲ 6.53</t>
  </si>
  <si>
    <t>▲ 4.88</t>
  </si>
  <si>
    <t>▲ 0.85</t>
  </si>
  <si>
    <t>水道事業会計</t>
  </si>
  <si>
    <t>下水道事業会計</t>
  </si>
  <si>
    <t>一般会計</t>
  </si>
  <si>
    <t>介護保険事業特別会計</t>
  </si>
  <si>
    <t>後期高齢者医療特別会計</t>
  </si>
  <si>
    <t>土地区画整理事業特別会計</t>
  </si>
  <si>
    <t>母子父子寡婦福祉資金貸付事業特別会計</t>
  </si>
  <si>
    <t>その他会計（赤字）</t>
  </si>
  <si>
    <t>その他会計（黒字）</t>
  </si>
  <si>
    <t>-</t>
    <phoneticPr fontId="2"/>
  </si>
  <si>
    <t>-</t>
    <phoneticPr fontId="2"/>
  </si>
  <si>
    <t>-</t>
    <phoneticPr fontId="2"/>
  </si>
  <si>
    <t>-</t>
    <phoneticPr fontId="2"/>
  </si>
  <si>
    <t>沖縄県市町村自治会館管理組合</t>
    <rPh sb="0" eb="3">
      <t>オキナワケン</t>
    </rPh>
    <rPh sb="3" eb="6">
      <t>シチョウソン</t>
    </rPh>
    <rPh sb="6" eb="8">
      <t>ジチ</t>
    </rPh>
    <rPh sb="8" eb="9">
      <t>カイ</t>
    </rPh>
    <rPh sb="9" eb="10">
      <t>カン</t>
    </rPh>
    <rPh sb="10" eb="12">
      <t>カンリ</t>
    </rPh>
    <rPh sb="12" eb="14">
      <t>クミアイ</t>
    </rPh>
    <phoneticPr fontId="2"/>
  </si>
  <si>
    <t>-</t>
    <phoneticPr fontId="2"/>
  </si>
  <si>
    <t>南部広域市町村圏事務組合（一般会計）</t>
    <rPh sb="0" eb="2">
      <t>ナンブ</t>
    </rPh>
    <rPh sb="2" eb="4">
      <t>コウイキ</t>
    </rPh>
    <rPh sb="4" eb="7">
      <t>シチョウソン</t>
    </rPh>
    <rPh sb="7" eb="8">
      <t>ケン</t>
    </rPh>
    <rPh sb="8" eb="10">
      <t>ジム</t>
    </rPh>
    <rPh sb="10" eb="12">
      <t>クミアイ</t>
    </rPh>
    <rPh sb="13" eb="15">
      <t>イッパン</t>
    </rPh>
    <rPh sb="15" eb="17">
      <t>カイケイ</t>
    </rPh>
    <phoneticPr fontId="2"/>
  </si>
  <si>
    <t>-</t>
    <phoneticPr fontId="2"/>
  </si>
  <si>
    <t>南部広域市町村圏事務組合（ふるさと市町村圏基金特別会計）</t>
    <rPh sb="0" eb="2">
      <t>ナンブ</t>
    </rPh>
    <rPh sb="2" eb="4">
      <t>コウイキ</t>
    </rPh>
    <rPh sb="4" eb="7">
      <t>シチョウソン</t>
    </rPh>
    <rPh sb="7" eb="8">
      <t>ケン</t>
    </rPh>
    <rPh sb="8" eb="10">
      <t>ジム</t>
    </rPh>
    <rPh sb="10" eb="12">
      <t>クミアイ</t>
    </rPh>
    <rPh sb="17" eb="20">
      <t>シチョウソン</t>
    </rPh>
    <rPh sb="20" eb="21">
      <t>ケン</t>
    </rPh>
    <rPh sb="21" eb="23">
      <t>キキン</t>
    </rPh>
    <rPh sb="23" eb="25">
      <t>トクベツ</t>
    </rPh>
    <rPh sb="25" eb="27">
      <t>カイケイ</t>
    </rPh>
    <phoneticPr fontId="2"/>
  </si>
  <si>
    <t>-</t>
    <phoneticPr fontId="2"/>
  </si>
  <si>
    <t>南部広域市町村圏事務組合（いなんせ斎苑特別会計）</t>
    <rPh sb="0" eb="2">
      <t>ナンブ</t>
    </rPh>
    <rPh sb="2" eb="4">
      <t>コウイキ</t>
    </rPh>
    <rPh sb="4" eb="7">
      <t>シチョウソン</t>
    </rPh>
    <rPh sb="7" eb="8">
      <t>ケン</t>
    </rPh>
    <rPh sb="8" eb="10">
      <t>ジム</t>
    </rPh>
    <rPh sb="10" eb="12">
      <t>クミアイ</t>
    </rPh>
    <rPh sb="17" eb="18">
      <t>サイ</t>
    </rPh>
    <rPh sb="18" eb="19">
      <t>エン</t>
    </rPh>
    <rPh sb="19" eb="21">
      <t>トクベツ</t>
    </rPh>
    <rPh sb="21" eb="23">
      <t>カイケイ</t>
    </rPh>
    <phoneticPr fontId="2"/>
  </si>
  <si>
    <t>南部広域市町村圏事務組合南斎場特別会計</t>
    <rPh sb="0" eb="2">
      <t>ナンブ</t>
    </rPh>
    <rPh sb="2" eb="4">
      <t>コウイキ</t>
    </rPh>
    <rPh sb="4" eb="7">
      <t>シチョウソン</t>
    </rPh>
    <rPh sb="7" eb="8">
      <t>ケン</t>
    </rPh>
    <rPh sb="8" eb="10">
      <t>ジム</t>
    </rPh>
    <rPh sb="10" eb="12">
      <t>クミアイ</t>
    </rPh>
    <rPh sb="12" eb="13">
      <t>ミナミ</t>
    </rPh>
    <rPh sb="13" eb="15">
      <t>サイジョウ</t>
    </rPh>
    <rPh sb="15" eb="17">
      <t>トクベツ</t>
    </rPh>
    <rPh sb="17" eb="19">
      <t>カイケイ</t>
    </rPh>
    <phoneticPr fontId="2"/>
  </si>
  <si>
    <t>那覇市・南風原町環境施設組合</t>
    <rPh sb="0" eb="3">
      <t>ナハシ</t>
    </rPh>
    <rPh sb="4" eb="7">
      <t>ハエバル</t>
    </rPh>
    <rPh sb="7" eb="8">
      <t>チョウ</t>
    </rPh>
    <rPh sb="8" eb="10">
      <t>カンキョウ</t>
    </rPh>
    <rPh sb="10" eb="12">
      <t>シセツ</t>
    </rPh>
    <rPh sb="12" eb="14">
      <t>クミアイ</t>
    </rPh>
    <phoneticPr fontId="2"/>
  </si>
  <si>
    <t>那覇港管理組合（一般会計）</t>
    <rPh sb="0" eb="3">
      <t>ナハコウ</t>
    </rPh>
    <rPh sb="3" eb="5">
      <t>カンリ</t>
    </rPh>
    <rPh sb="5" eb="7">
      <t>クミアイ</t>
    </rPh>
    <rPh sb="8" eb="10">
      <t>イッパン</t>
    </rPh>
    <rPh sb="10" eb="12">
      <t>カイケイ</t>
    </rPh>
    <phoneticPr fontId="2"/>
  </si>
  <si>
    <t>那覇港管理組合（特別会計）</t>
    <rPh sb="0" eb="3">
      <t>ナハコウ</t>
    </rPh>
    <rPh sb="3" eb="5">
      <t>カンリ</t>
    </rPh>
    <rPh sb="5" eb="7">
      <t>クミアイ</t>
    </rPh>
    <rPh sb="8" eb="10">
      <t>トクベツ</t>
    </rPh>
    <rPh sb="10" eb="12">
      <t>カイケイ</t>
    </rPh>
    <phoneticPr fontId="2"/>
  </si>
  <si>
    <t>沖縄県後期高齢者医療広域連合（一般会計）</t>
    <rPh sb="0" eb="3">
      <t>オキナワケン</t>
    </rPh>
    <rPh sb="3" eb="5">
      <t>コウキ</t>
    </rPh>
    <rPh sb="5" eb="8">
      <t>コウレイシャ</t>
    </rPh>
    <rPh sb="8" eb="10">
      <t>イリョウ</t>
    </rPh>
    <rPh sb="10" eb="12">
      <t>コウイキ</t>
    </rPh>
    <rPh sb="12" eb="14">
      <t>レンゴウ</t>
    </rPh>
    <rPh sb="15" eb="17">
      <t>イッパン</t>
    </rPh>
    <rPh sb="17" eb="19">
      <t>カイケイ</t>
    </rPh>
    <phoneticPr fontId="2"/>
  </si>
  <si>
    <t>沖縄県後期高齢者医療広域連合（特別会計）</t>
    <rPh sb="0" eb="3">
      <t>オキナワケン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</si>
  <si>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</si>
  <si>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泊ふ頭開発株式会社</t>
    <rPh sb="0" eb="1">
      <t>ト</t>
    </rPh>
    <rPh sb="2" eb="3">
      <t>アタマ</t>
    </rPh>
    <rPh sb="3" eb="5">
      <t>カイハツ</t>
    </rPh>
    <rPh sb="5" eb="7">
      <t>カブシキ</t>
    </rPh>
    <rPh sb="7" eb="9">
      <t>カイシャ</t>
    </rPh>
    <phoneticPr fontId="2"/>
  </si>
  <si>
    <t>那覇市土地開発公社</t>
    <rPh sb="0" eb="3">
      <t>ナハシ</t>
    </rPh>
    <rPh sb="3" eb="5">
      <t>トチ</t>
    </rPh>
    <rPh sb="5" eb="7">
      <t>カイハツ</t>
    </rPh>
    <rPh sb="7" eb="9">
      <t>コウシャ</t>
    </rPh>
    <phoneticPr fontId="2"/>
  </si>
  <si>
    <t>地方独立行政法人那覇市立病院</t>
    <rPh sb="0" eb="2">
      <t>チホウ</t>
    </rPh>
    <rPh sb="2" eb="4">
      <t>ドクリツ</t>
    </rPh>
    <rPh sb="4" eb="6">
      <t>ギョウセイ</t>
    </rPh>
    <rPh sb="6" eb="8">
      <t>ホウジン</t>
    </rPh>
    <rPh sb="8" eb="12">
      <t>ナハシリツ</t>
    </rPh>
    <rPh sb="12" eb="14">
      <t>ビョウイン</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</si>
  <si>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</si>
  <si>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</si>
  <si>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</si>
  <si>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ここに入力</t>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</si>
  <si>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</si>
  <si>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</si>
  <si>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</si>
  <si>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</si>
  <si>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</si>
  <si>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</si>
  <si>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実質公債費比率及び将来負担比率ともに、類似団体と比較し高くなっているが、これは①臨時財政対策債発行可能額の満額を起債していること、②本県特有の戦後処理に要する起債があること、
③都市計画税を徴収していないこと等による。なお、２指標ともに毎年好転しており、類似団体との差も縮小傾向にある。好転要因として、臨時財政対策債を除き、起債額は公債費（元金）の範囲内としており、市債残高及び公債費の抑制への取り組みによる。今後も公共施設の老朽化・耐震化に係る普通建設事業費の需要は高く、また、市街地再開発事業関連事業債や独法化移行後病院事業債の公債費の増が見込まれていることから、事業の厳選と併せて、臨時財政対策債について発行可能額未満の起債や従前のとおり起債額は公債費（元金）の範囲内とすることで、地方債の発行額の抑制に取り組み、健全化判断比率の一層の改善に努める。</t>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</si>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</sst>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179" fontId="1" fillId="5" borderId="0" xfId="35" applyNumberFormat="1" applyFont="1" applyFill="1" applyBorder="1" applyAlignment="1">
      <alignment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34"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34" xfId="35" applyNumberFormat="1" applyFont="1" applyFill="1" applyBorder="1" applyAlignment="1">
      <alignment horizontal="center" vertical="center"/>
    </xf>
    <xf numFmtId="178" fontId="1" fillId="0" borderId="0" xfId="34" applyNumberFormat="1" applyFont="1" applyFill="1">
      <alignment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178" fontId="1" fillId="0" borderId="60" xfId="34" applyNumberFormat="1" applyFont="1" applyFill="1" applyBorder="1">
      <alignment vertical="center"/>
    </xf>
    <xf numFmtId="178" fontId="8" fillId="0" borderId="34" xfId="34" applyNumberFormat="1" applyFont="1" applyFill="1" applyBorder="1" applyAlignment="1">
      <alignment horizontal="center" vertical="center"/>
    </xf>
    <xf numFmtId="178" fontId="1" fillId="0" borderId="38" xfId="34" applyNumberFormat="1" applyFont="1" applyFill="1" applyBorder="1">
      <alignment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39425</c:v>
                </c:pt>
                <c:pt idx="1">
                  <c:v>47677</c:v>
                </c:pt>
                <c:pt idx="2">
                  <c:v>51613</c:v>
                </c:pt>
                <c:pt idx="3">
                  <c:v>50880</c:v>
                </c:pt>
                <c:pt idx="4">
                  <c:v>46395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59663</c:v>
                </c:pt>
                <c:pt idx="1">
                  <c:v>44396</c:v>
                </c:pt>
                <c:pt idx="2">
                  <c:v>59042</c:v>
                </c:pt>
                <c:pt idx="3">
                  <c:v>69806</c:v>
                </c:pt>
                <c:pt idx="4">
                  <c:v>73016</c:v>
                </c:pt>
              </c:numCache>
            </c:numRef>
          </c:val>
          <c:smooth val="0"/>
        </c:ser>
        <c:dLbls>
          <c:showLegendKey val="0"/>
          <c:showVal val="0"/>
          <c:showCatName val="0"/>
          <c:showSerName val="0"/>
          <c:showPercent val="0"/>
          <c:showBubbleSize val="0"/>
        </c:dLbls>
        <c:marker val="1"/>
        <c:smooth val="0"/>
        <c:axId val="146186624"/>
        <c:axId val="146188544"/>
      </c:lineChart>
      <c:catAx>
        <c:axId val="1461866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6188544"/>
        <c:crosses val="autoZero"/>
        <c:auto val="1"/>
        <c:lblAlgn val="ctr"/>
        <c:lblOffset val="100"/>
        <c:tickLblSkip val="1"/>
        <c:tickMarkSkip val="1"/>
        <c:noMultiLvlLbl val="0"/>
      </c:catAx>
      <c:valAx>
        <c:axId val="14618854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61866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4.49</c:v>
                </c:pt>
                <c:pt idx="1">
                  <c:v>4.7</c:v>
                </c:pt>
                <c:pt idx="2">
                  <c:v>4.2</c:v>
                </c:pt>
                <c:pt idx="3">
                  <c:v>4.3099999999999996</c:v>
                </c:pt>
                <c:pt idx="4">
                  <c:v>4.08</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8.11</c:v>
                </c:pt>
                <c:pt idx="1">
                  <c:v>9.66</c:v>
                </c:pt>
                <c:pt idx="2">
                  <c:v>8.8800000000000008</c:v>
                </c:pt>
                <c:pt idx="3">
                  <c:v>11.1</c:v>
                </c:pt>
                <c:pt idx="4">
                  <c:v>11.04</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164801536"/>
        <c:axId val="164811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-0.55000000000000004</c:v>
                </c:pt>
                <c:pt idx="1">
                  <c:v>2.56</c:v>
                </c:pt>
                <c:pt idx="2">
                  <c:v>-0.96</c:v>
                </c:pt>
                <c:pt idx="3">
                  <c:v>2.2400000000000002</c:v>
                </c:pt>
                <c:pt idx="4">
                  <c:v>-0.05</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164801536"/>
        <c:axId val="164811904"/>
      </c:lineChart>
      <c:catAx>
        <c:axId val="164801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4811904"/>
        <c:crosses val="autoZero"/>
        <c:auto val="1"/>
        <c:lblAlgn val="ctr"/>
        <c:lblOffset val="100"/>
        <c:tickLblSkip val="1"/>
        <c:tickMarkSkip val="1"/>
        <c:noMultiLvlLbl val="0"/>
      </c:catAx>
      <c:valAx>
        <c:axId val="164811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801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母子父子寡婦福祉資金貸付事業特別会計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0</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0.23</c:v>
                </c:pt>
                <c:pt idx="2">
                  <c:v>#N/A</c:v>
                </c:pt>
                <c:pt idx="3">
                  <c:v>0.06</c:v>
                </c:pt>
                <c:pt idx="4">
                  <c:v>#N/A</c:v>
                </c:pt>
                <c:pt idx="5">
                  <c:v>0.14000000000000001</c:v>
                </c:pt>
                <c:pt idx="6">
                  <c:v>#N/A</c:v>
                </c:pt>
                <c:pt idx="7">
                  <c:v>0.05</c:v>
                </c:pt>
                <c:pt idx="8">
                  <c:v>#N/A</c:v>
                </c:pt>
                <c:pt idx="9">
                  <c:v>0.01</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0.03</c:v>
                </c:pt>
                <c:pt idx="2">
                  <c:v>#N/A</c:v>
                </c:pt>
                <c:pt idx="3">
                  <c:v>0.02</c:v>
                </c:pt>
                <c:pt idx="4">
                  <c:v>#N/A</c:v>
                </c:pt>
                <c:pt idx="5">
                  <c:v>0.01</c:v>
                </c:pt>
                <c:pt idx="6">
                  <c:v>#N/A</c:v>
                </c:pt>
                <c:pt idx="7">
                  <c:v>0.03</c:v>
                </c:pt>
                <c:pt idx="8">
                  <c:v>#N/A</c:v>
                </c:pt>
                <c:pt idx="9">
                  <c:v>0.28000000000000003</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0.92</c:v>
                </c:pt>
                <c:pt idx="2">
                  <c:v>#N/A</c:v>
                </c:pt>
                <c:pt idx="3">
                  <c:v>0.93</c:v>
                </c:pt>
                <c:pt idx="4">
                  <c:v>#N/A</c:v>
                </c:pt>
                <c:pt idx="5">
                  <c:v>1.01</c:v>
                </c:pt>
                <c:pt idx="6">
                  <c:v>#N/A</c:v>
                </c:pt>
                <c:pt idx="7">
                  <c:v>0.98</c:v>
                </c:pt>
                <c:pt idx="8">
                  <c:v>#N/A</c:v>
                </c:pt>
                <c:pt idx="9">
                  <c:v>0.66</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4.43</c:v>
                </c:pt>
                <c:pt idx="2">
                  <c:v>#N/A</c:v>
                </c:pt>
                <c:pt idx="3">
                  <c:v>4.6399999999999997</c:v>
                </c:pt>
                <c:pt idx="4">
                  <c:v>#N/A</c:v>
                </c:pt>
                <c:pt idx="5">
                  <c:v>4.0599999999999996</c:v>
                </c:pt>
                <c:pt idx="6">
                  <c:v>#N/A</c:v>
                </c:pt>
                <c:pt idx="7">
                  <c:v>4.21</c:v>
                </c:pt>
                <c:pt idx="8">
                  <c:v>#N/A</c:v>
                </c:pt>
                <c:pt idx="9">
                  <c:v>4.07</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2.3199999999999998</c:v>
                </c:pt>
                <c:pt idx="2">
                  <c:v>#N/A</c:v>
                </c:pt>
                <c:pt idx="3">
                  <c:v>2.85</c:v>
                </c:pt>
                <c:pt idx="4">
                  <c:v>#N/A</c:v>
                </c:pt>
                <c:pt idx="5">
                  <c:v>3.44</c:v>
                </c:pt>
                <c:pt idx="6">
                  <c:v>#N/A</c:v>
                </c:pt>
                <c:pt idx="7">
                  <c:v>3.93</c:v>
                </c:pt>
                <c:pt idx="8">
                  <c:v>#N/A</c:v>
                </c:pt>
                <c:pt idx="9">
                  <c:v>4.3899999999999997</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12.49</c:v>
                </c:pt>
                <c:pt idx="2">
                  <c:v>#N/A</c:v>
                </c:pt>
                <c:pt idx="3">
                  <c:v>13.17</c:v>
                </c:pt>
                <c:pt idx="4">
                  <c:v>#N/A</c:v>
                </c:pt>
                <c:pt idx="5">
                  <c:v>14.08</c:v>
                </c:pt>
                <c:pt idx="6">
                  <c:v>#N/A</c:v>
                </c:pt>
                <c:pt idx="7">
                  <c:v>15.61</c:v>
                </c:pt>
                <c:pt idx="8">
                  <c:v>#N/A</c:v>
                </c:pt>
                <c:pt idx="9">
                  <c:v>16.34</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6.87</c:v>
                </c:pt>
                <c:pt idx="1">
                  <c:v>#N/A</c:v>
                </c:pt>
                <c:pt idx="2">
                  <c:v>7.77</c:v>
                </c:pt>
                <c:pt idx="3">
                  <c:v>#N/A</c:v>
                </c:pt>
                <c:pt idx="4">
                  <c:v>6.53</c:v>
                </c:pt>
                <c:pt idx="5">
                  <c:v>#N/A</c:v>
                </c:pt>
                <c:pt idx="6">
                  <c:v>4.88</c:v>
                </c:pt>
                <c:pt idx="7">
                  <c:v>#N/A</c:v>
                </c:pt>
                <c:pt idx="8">
                  <c:v>0.85</c:v>
                </c:pt>
                <c:pt idx="9">
                  <c:v>#N/A</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165017088"/>
        <c:axId val="165018624"/>
      </c:barChart>
      <c:catAx>
        <c:axId val="165017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5018624"/>
        <c:crosses val="autoZero"/>
        <c:auto val="1"/>
        <c:lblAlgn val="ctr"/>
        <c:lblOffset val="100"/>
        <c:tickLblSkip val="1"/>
        <c:tickMarkSkip val="1"/>
        <c:noMultiLvlLbl val="0"/>
      </c:catAx>
      <c:valAx>
        <c:axId val="165018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0170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6847</c:v>
                </c:pt>
                <c:pt idx="5">
                  <c:v>7374</c:v>
                </c:pt>
                <c:pt idx="8">
                  <c:v>7603</c:v>
                </c:pt>
                <c:pt idx="11">
                  <c:v>7579</c:v>
                </c:pt>
                <c:pt idx="14">
                  <c:v>7452</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9</c:v>
                </c:pt>
                <c:pt idx="3">
                  <c:v>3</c:v>
                </c:pt>
                <c:pt idx="6">
                  <c:v>9</c:v>
                </c:pt>
                <c:pt idx="9">
                  <c:v>4</c:v>
                </c:pt>
                <c:pt idx="12">
                  <c:v>4</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295</c:v>
                </c:pt>
                <c:pt idx="3">
                  <c:v>295</c:v>
                </c:pt>
                <c:pt idx="6">
                  <c:v>295</c:v>
                </c:pt>
                <c:pt idx="9">
                  <c:v>295</c:v>
                </c:pt>
                <c:pt idx="12">
                  <c:v>295</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1136</c:v>
                </c:pt>
                <c:pt idx="3">
                  <c:v>1029</c:v>
                </c:pt>
                <c:pt idx="6">
                  <c:v>1034</c:v>
                </c:pt>
                <c:pt idx="9">
                  <c:v>1096</c:v>
                </c:pt>
                <c:pt idx="12">
                  <c:v>1013</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849</c:v>
                </c:pt>
                <c:pt idx="3">
                  <c:v>829</c:v>
                </c:pt>
                <c:pt idx="6">
                  <c:v>822</c:v>
                </c:pt>
                <c:pt idx="9">
                  <c:v>820</c:v>
                </c:pt>
                <c:pt idx="12">
                  <c:v>793</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12745</c:v>
                </c:pt>
                <c:pt idx="3">
                  <c:v>13142</c:v>
                </c:pt>
                <c:pt idx="6">
                  <c:v>13412</c:v>
                </c:pt>
                <c:pt idx="9">
                  <c:v>13162</c:v>
                </c:pt>
                <c:pt idx="12">
                  <c:v>12881</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130781952"/>
        <c:axId val="1307838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8187</c:v>
                </c:pt>
                <c:pt idx="2">
                  <c:v>#N/A</c:v>
                </c:pt>
                <c:pt idx="3">
                  <c:v>#N/A</c:v>
                </c:pt>
                <c:pt idx="4">
                  <c:v>7924</c:v>
                </c:pt>
                <c:pt idx="5">
                  <c:v>#N/A</c:v>
                </c:pt>
                <c:pt idx="6">
                  <c:v>#N/A</c:v>
                </c:pt>
                <c:pt idx="7">
                  <c:v>7969</c:v>
                </c:pt>
                <c:pt idx="8">
                  <c:v>#N/A</c:v>
                </c:pt>
                <c:pt idx="9">
                  <c:v>#N/A</c:v>
                </c:pt>
                <c:pt idx="10">
                  <c:v>7798</c:v>
                </c:pt>
                <c:pt idx="11">
                  <c:v>#N/A</c:v>
                </c:pt>
                <c:pt idx="12">
                  <c:v>#N/A</c:v>
                </c:pt>
                <c:pt idx="13">
                  <c:v>7534</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130781952"/>
        <c:axId val="130783872"/>
      </c:lineChart>
      <c:catAx>
        <c:axId val="130781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0783872"/>
        <c:crosses val="autoZero"/>
        <c:auto val="1"/>
        <c:lblAlgn val="ctr"/>
        <c:lblOffset val="100"/>
        <c:tickLblSkip val="1"/>
        <c:tickMarkSkip val="1"/>
        <c:noMultiLvlLbl val="0"/>
      </c:catAx>
      <c:valAx>
        <c:axId val="130783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781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69463</c:v>
                </c:pt>
                <c:pt idx="5">
                  <c:v>72035</c:v>
                </c:pt>
                <c:pt idx="8">
                  <c:v>74859</c:v>
                </c:pt>
                <c:pt idx="11">
                  <c:v>75783</c:v>
                </c:pt>
                <c:pt idx="14">
                  <c:v>77480</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19579</c:v>
                </c:pt>
                <c:pt idx="5">
                  <c:v>19613</c:v>
                </c:pt>
                <c:pt idx="8">
                  <c:v>20068</c:v>
                </c:pt>
                <c:pt idx="11">
                  <c:v>20333</c:v>
                </c:pt>
                <c:pt idx="14">
                  <c:v>20748</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15362</c:v>
                </c:pt>
                <c:pt idx="5">
                  <c:v>18819</c:v>
                </c:pt>
                <c:pt idx="8">
                  <c:v>18311</c:v>
                </c:pt>
                <c:pt idx="11">
                  <c:v>21073</c:v>
                </c:pt>
                <c:pt idx="14">
                  <c:v>21941</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12</c:v>
                </c:pt>
                <c:pt idx="3">
                  <c:v>18</c:v>
                </c:pt>
                <c:pt idx="6">
                  <c:v>8</c:v>
                </c:pt>
                <c:pt idx="9">
                  <c:v>7</c:v>
                </c:pt>
                <c:pt idx="12">
                  <c:v>10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14747</c:v>
                </c:pt>
                <c:pt idx="3">
                  <c:v>15800</c:v>
                </c:pt>
                <c:pt idx="6">
                  <c:v>16253</c:v>
                </c:pt>
                <c:pt idx="9">
                  <c:v>16376</c:v>
                </c:pt>
                <c:pt idx="12">
                  <c:v>15893</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10821</c:v>
                </c:pt>
                <c:pt idx="3">
                  <c:v>9987</c:v>
                </c:pt>
                <c:pt idx="6">
                  <c:v>8700</c:v>
                </c:pt>
                <c:pt idx="9">
                  <c:v>7503</c:v>
                </c:pt>
                <c:pt idx="12">
                  <c:v>6565</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8556</c:v>
                </c:pt>
                <c:pt idx="3">
                  <c:v>8643</c:v>
                </c:pt>
                <c:pt idx="6">
                  <c:v>8671</c:v>
                </c:pt>
                <c:pt idx="9">
                  <c:v>8362</c:v>
                </c:pt>
                <c:pt idx="12">
                  <c:v>7999</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2435</c:v>
                </c:pt>
                <c:pt idx="3">
                  <c:v>2200</c:v>
                </c:pt>
                <c:pt idx="6">
                  <c:v>1958</c:v>
                </c:pt>
                <c:pt idx="9">
                  <c:v>1710</c:v>
                </c:pt>
                <c:pt idx="12">
                  <c:v>1454</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140332</c:v>
                </c:pt>
                <c:pt idx="3">
                  <c:v>138835</c:v>
                </c:pt>
                <c:pt idx="6">
                  <c:v>138035</c:v>
                </c:pt>
                <c:pt idx="9">
                  <c:v>139297</c:v>
                </c:pt>
                <c:pt idx="12">
                  <c:v>137854</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162315648"/>
        <c:axId val="1623260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72501</c:v>
                </c:pt>
                <c:pt idx="2">
                  <c:v>#N/A</c:v>
                </c:pt>
                <c:pt idx="3">
                  <c:v>#N/A</c:v>
                </c:pt>
                <c:pt idx="4">
                  <c:v>65016</c:v>
                </c:pt>
                <c:pt idx="5">
                  <c:v>#N/A</c:v>
                </c:pt>
                <c:pt idx="6">
                  <c:v>#N/A</c:v>
                </c:pt>
                <c:pt idx="7">
                  <c:v>60386</c:v>
                </c:pt>
                <c:pt idx="8">
                  <c:v>#N/A</c:v>
                </c:pt>
                <c:pt idx="9">
                  <c:v>#N/A</c:v>
                </c:pt>
                <c:pt idx="10">
                  <c:v>56066</c:v>
                </c:pt>
                <c:pt idx="11">
                  <c:v>#N/A</c:v>
                </c:pt>
                <c:pt idx="12">
                  <c:v>#N/A</c:v>
                </c:pt>
                <c:pt idx="13">
                  <c:v>49606</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162315648"/>
        <c:axId val="162326016"/>
      </c:lineChart>
      <c:catAx>
        <c:axId val="162315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2326016"/>
        <c:crosses val="autoZero"/>
        <c:auto val="1"/>
        <c:lblAlgn val="ctr"/>
        <c:lblOffset val="100"/>
        <c:tickLblSkip val="1"/>
        <c:tickMarkSkip val="1"/>
        <c:noMultiLvlLbl val="0"/>
      </c:catAx>
      <c:valAx>
        <c:axId val="162326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2315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{7E6E9B34-27CD-44FB-B8CD-66FF9DA9C18B}</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0-C57C-4525-BE6C-24A06FFA8B06}"/>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{DDD93BD2-D067-4274-A889-740B1C546246}</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1-C57C-4525-BE6C-24A06FFA8B06}"/>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{308A32D2-FCE8-40FD-BE1A-88B5C4B5D0E7}</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2-C57C-4525-BE6C-24A06FFA8B06}"/>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{B48A2AB8-E170-4B3B-BC4B-9374B532C6C9}</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3-C57C-4525-BE6C-24A06FFA8B06}"/>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{0954B9AB-31D0-44BA-BFC0-6B5FB6F3B9ED}</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4-C57C-4525-BE6C-24A06FFA8B0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C57C-4525-BE6C-24A06FFA8B06}"/>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{9F9354F1-04DC-4D29-86E8-148C09D726BA}</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6-C57C-4525-BE6C-24A06FFA8B06}"/>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{77F5BCAF-6E87-4C5F-B51D-830062A46FDA}</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7-C57C-4525-BE6C-24A06FFA8B06}"/>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{D26B7152-4057-4E3F-B369-D23383B03F30}</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8-C57C-4525-BE6C-24A06FFA8B06}"/>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{EE7527D5-768F-4056-993B-70336E4BA07D}</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9-C57C-4525-BE6C-24A06FFA8B06}"/>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{1E232701-5225-497E-A7CC-64AF960D7FD5}</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A-C57C-4525-BE6C-24A06FFA8B0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C57C-4525-BE6C-24A06FFA8B06}"/>
            </c:ext>
          </c:extLst>
        </c:ser>
        <c:dLbls>
          <c:showLegendKey val="0"/>
          <c:showVal val="0"/>
          <c:showCatName val="0"/>
          <c:showSerName val="0"/>
          <c:showPercent val="0"/>
          <c:showBubbleSize val="0"/>
        </c:dLbls>
        <c:axId val="129961344"/>
        <c:axId val="129996288"/>
      </c:scatterChart>
      <c:valAx>
        <c:axId val="12996134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9996288"/>
        <c:crosses val="autoZero"/>
        <c:crossBetween val="midCat"/>
      </c:valAx>
      <c:valAx>
        <c:axId val="12999628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996134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{65099B46-ED49-47EC-A499-29218E866D6F}</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0-760A-400D-A64E-AF522C43CAA6}"/>
                </c:ext>
              </c:extLst>
            </c:dLbl>
            <c:dLbl>
              <c:idx val="1"/>
              <c:layout/>
              <c:tx>
                <c:strRef>
                  <c:f>公会計指標分析・財政指標組合せ分析表!$L$72</c:f>
                  <c:strCache>
                    <c:ptCount val="1"/>
                    <c:pt idx="0">
                      <c:v>H25</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{1A029101-E0ED-414D-A774-07593B7115E5}</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1-760A-400D-A64E-AF522C43CAA6}"/>
                </c:ext>
              </c:extLst>
            </c:dLbl>
            <c:dLbl>
              <c:idx val="2"/>
              <c:layout/>
              <c:tx>
                <c:strRef>
                  <c:f>公会計指標分析・財政指標組合せ分析表!$M$72</c:f>
                  <c:strCache>
                    <c:ptCount val="1"/>
                    <c:pt idx="0">
                      <c:v>H26</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{041B2B7C-93F7-4206-B477-D002587BC40B}</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2-760A-400D-A64E-AF522C43CAA6}"/>
                </c:ext>
              </c:extLst>
            </c:dLbl>
            <c:dLbl>
              <c:idx val="3"/>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{115FC7B5-60A1-4A1D-BBA4-E2E2FBB3C690}</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3-760A-400D-A64E-AF522C43CAA6}"/>
                </c:ext>
              </c:extLst>
            </c:dLbl>
            <c:dLbl>
              <c:idx val="4"/>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{AD0E819E-808C-4D9D-A573-05AC5F78AF69}</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4-760A-400D-A64E-AF522C43CAA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14.2</c:v>
                </c:pt>
                <c:pt idx="1">
                  <c:v>13.9</c:v>
                </c:pt>
                <c:pt idx="2">
                  <c:v>13.8</c:v>
                </c:pt>
                <c:pt idx="3">
                  <c:v>13.2</c:v>
                </c:pt>
                <c:pt idx="4">
                  <c:v>12.8</c:v>
                </c:pt>
              </c:numCache>
            </c:numRef>
          </c:xVal>
          <c:yVal>
            <c:numRef>
              <c:f>公会計指標分析・財政指標組合せ分析表!$K$73:$O$73</c:f>
              <c:numCache>
                <c:formatCode>#,##0.0;"▲ "#,##0.0</c:formatCode>
                <c:ptCount val="5"/>
                <c:pt idx="0">
                  <c:v>131.1</c:v>
                </c:pt>
                <c:pt idx="1">
                  <c:v>109.9</c:v>
                </c:pt>
                <c:pt idx="2">
                  <c:v>100.1</c:v>
                </c:pt>
                <c:pt idx="3">
                  <c:v>93.7</c:v>
                </c:pt>
                <c:pt idx="4">
                  <c:v>81.8</c:v>
                </c:pt>
              </c:numCache>
            </c:numRef>
          </c:yVal>
          <c:smooth val="0"/>
          <c:extLst xmlns:c16r2="http://schemas.microsoft.com/office/drawing/2015/06/chart">
            <c:ext xmlns:c16="http://schemas.microsoft.com/office/drawing/2014/chart" uri="{C3380CC4-5D6E-409C-BE32-E72D297353CC}">
              <c16:uniqueId val="{00000005-760A-400D-A64E-AF522C43CAA6}"/>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2.2945664623659389E-2"/>
                  <c:y val="-6.2527233115468414E-2"/>
                </c:manualLayout>
              </c:layout>
              <c:tx>
                <c:strRef>
                  <c:f>公会計指標分析・財政指標組合せ分析表!$K$72</c:f>
                  <c:strCache>
                    <c:ptCount val="1"/>
                    <c:pt idx="0">
                      <c:v>H24</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{4D10A217-5A4F-4F1B-A1AA-B98E9BA19B4E}</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6-760A-400D-A64E-AF522C43CAA6}"/>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{4B48F9BB-C72C-4CFE-87BF-B3FEA8436A05}</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7-760A-400D-A64E-AF522C43CAA6}"/>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{11CD4214-3E4F-497A-8854-12E1A6F70912}</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8-760A-400D-A64E-AF522C43CAA6}"/>
                </c:ext>
              </c:extLst>
            </c:dLbl>
            <c:dLbl>
              <c:idx val="3"/>
              <c:layout>
                <c:manualLayout>
                  <c:x val="-4.0465259899968041E-2"/>
                  <c:y val="-7.3294906764105466E-2"/>
                </c:manualLayout>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{E6C83A8F-69CC-40CF-9A56-2D63A2E9905B}</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9-760A-400D-A64E-AF522C43CAA6}"/>
                </c:ext>
              </c:extLst>
            </c:dLbl>
            <c:dLbl>
              <c:idx val="4"/>
              <c:layout>
                <c:manualLayout>
                  <c:x val="-3.1705462261813713E-2"/>
                  <c:y val="-5.1759216372463245E-2"/>
                </c:manualLayout>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{99865DDA-D71E-47D5-9B95-5DCF7A90DEA8}</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A-760A-400D-A64E-AF522C43CAA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6.8</c:v>
                </c:pt>
                <c:pt idx="1">
                  <c:v>8.1</c:v>
                </c:pt>
                <c:pt idx="2">
                  <c:v>7.3</c:v>
                </c:pt>
                <c:pt idx="3">
                  <c:v>6.7</c:v>
                </c:pt>
                <c:pt idx="4">
                  <c:v>6.4</c:v>
                </c:pt>
              </c:numCache>
            </c:numRef>
          </c:xVal>
          <c:yVal>
            <c:numRef>
              <c:f>公会計指標分析・財政指標組合せ分析表!$K$77:$O$77</c:f>
              <c:numCache>
                <c:formatCode>#,##0.0;"▲ "#,##0.0</c:formatCode>
                <c:ptCount val="5"/>
                <c:pt idx="0">
                  <c:v>42</c:v>
                </c:pt>
                <c:pt idx="1">
                  <c:v>54.4</c:v>
                </c:pt>
                <c:pt idx="2">
                  <c:v>47</c:v>
                </c:pt>
                <c:pt idx="3">
                  <c:v>41.4</c:v>
                </c:pt>
                <c:pt idx="4">
                  <c:v>38.9</c:v>
                </c:pt>
              </c:numCache>
            </c:numRef>
          </c:yVal>
          <c:smooth val="0"/>
          <c:extLst xmlns:c16r2="http://schemas.microsoft.com/office/drawing/2015/06/chart">
            <c:ext xmlns:c16="http://schemas.microsoft.com/office/drawing/2014/chart" uri="{C3380CC4-5D6E-409C-BE32-E72D297353CC}">
              <c16:uniqueId val="{0000000B-760A-400D-A64E-AF522C43CAA6}"/>
            </c:ext>
          </c:extLst>
        </c:ser>
        <c:dLbls>
          <c:showLegendKey val="0"/>
          <c:showVal val="0"/>
          <c:showCatName val="0"/>
          <c:showSerName val="0"/>
          <c:showPercent val="0"/>
          <c:showBubbleSize val="0"/>
        </c:dLbls>
        <c:axId val="130325888"/>
        <c:axId val="130369024"/>
      </c:scatterChart>
      <c:valAx>
        <c:axId val="130325888"/>
        <c:scaling>
          <c:orientation val="minMax"/>
          <c:max val="14.9"/>
          <c:min val="5.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0369024"/>
        <c:crosses val="autoZero"/>
        <c:crossBetween val="midCat"/>
      </c:valAx>
      <c:valAx>
        <c:axId val="130369024"/>
        <c:scaling>
          <c:orientation val="minMax"/>
          <c:max val="147"/>
          <c:min val="28"/>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032588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元利償還金について、一般会計等に係る公債費の決算額が対前年度比で約</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億円減、移行前病院事業債も減となっているほか、借換債の発行を行わなかったことから減となっている。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今後も事業を厳選し、元金償還額の範囲内で起債を行うなど</a:t>
          </a:r>
          <a:r>
            <a:rPr kumimoji="1" lang="ja-JP" altLang="en-US" sz="1400" baseline="0">
              <a:latin typeface="ＭＳ ゴシック" pitchFamily="49" charset="-128"/>
              <a:ea typeface="ＭＳ ゴシック" pitchFamily="49" charset="-128"/>
            </a:rPr>
            <a:t> 地方債の発行抑制を目指し、実質公債費比率の一層の改善に努める。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将来負担比率（分子）について、地方債現在高は主な要因として、一般会計で約</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億円減少している。また、那覇市・南風原町環境施設組合などの組合等負担等見込額も約</a:t>
          </a:r>
          <a:r>
            <a:rPr kumimoji="1" lang="en-US" altLang="ja-JP" sz="1400">
              <a:latin typeface="ＭＳ ゴシック" pitchFamily="49" charset="-128"/>
              <a:ea typeface="ＭＳ ゴシック" pitchFamily="49" charset="-128"/>
            </a:rPr>
            <a:t>9</a:t>
          </a:r>
          <a:r>
            <a:rPr kumimoji="1" lang="ja-JP" altLang="en-US" sz="1400">
              <a:latin typeface="ＭＳ ゴシック" pitchFamily="49" charset="-128"/>
              <a:ea typeface="ＭＳ ゴシック" pitchFamily="49" charset="-128"/>
            </a:rPr>
            <a:t>億円減少しているほか、基金残高増などにより、充当可能財源等が約</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億円増となったため、算定における分子の合計としては減となった。今後も事業の厳選による地方債発行額の抑制や充当可能基金積立金の増を図り、将来負担比率の改善に努める。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xmlns=""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xmlns=""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311127" cy="259045"/>
    <xdr:sp macro="" textlink="">
      <xdr:nvSpPr>
        <xdr:cNvPr id="29" name="テキスト ボックス 28"/>
        <xdr:cNvSpPr txBox="1"/>
      </xdr:nvSpPr>
      <xdr:spPr>
        <a:xfrm>
          <a:off x="419100" y="2819400"/>
          <a:ext cx="123111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ここに入力</a:t>
          </a: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4" name="正方形/長方形 53"/>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6" name="テキスト ボックス 55"/>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ここに入力</a:t>
          </a: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類似団体の平均を若干下回っている。基準財政収入額および需要額ともに前年度比で伸びているが、市税の増などにより需要額の伸び率よりも収入額の伸び率が上回ったため前年度に比べ財政力指数が上昇した。引き続き、歳入確保および歳出削減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123372</xdr:rowOff>
    </xdr:from>
    <xdr:to>
      <xdr:col>7</xdr:col>
      <xdr:colOff>152400</xdr:colOff>
      <xdr:row>45</xdr:row>
      <xdr:rowOff>28122</xdr:rowOff>
    </xdr:to>
    <xdr:cxnSp macro="">
      <xdr:nvCxnSpPr>
        <xdr:cNvPr id="65" name="直線コネクタ 64"/>
        <xdr:cNvCxnSpPr/>
      </xdr:nvCxnSpPr>
      <xdr:spPr>
        <a:xfrm flipV="1">
          <a:off x="4953000" y="62955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6"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0.46</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7" name="直線コネクタ 66"/>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38299</xdr:rowOff>
    </xdr:from>
    <xdr:ext cx="762000" cy="259045"/>
    <xdr:sp macro="" textlink="">
      <xdr:nvSpPr>
        <xdr:cNvPr id="68" name="財政力最大値テキスト"/>
        <xdr:cNvSpPr txBox="1"/>
      </xdr:nvSpPr>
      <xdr:spPr>
        <a:xfrm>
          <a:off x="5041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a:t>
          </a:r>
          <a:endParaRPr kumimoji="1" lang="ja-JP" altLang="en-US" sz="1000" b="1">
            <a:latin typeface="ＭＳ Ｐゴシック"/>
          </a:endParaRPr>
        </a:p>
      </xdr:txBody>
    </xdr:sp>
    <xdr:clientData/>
  </xdr:oneCellAnchor>
  <xdr:twoCellAnchor>
    <xdr:from>
      <xdr:col>7</xdr:col>
      <xdr:colOff>63500</xdr:colOff>
      <xdr:row>36</xdr:row>
      <xdr:rowOff>123372</xdr:rowOff>
    </xdr:from>
    <xdr:to>
      <xdr:col>7</xdr:col>
      <xdr:colOff>241300</xdr:colOff>
      <xdr:row>36</xdr:row>
      <xdr:rowOff>123372</xdr:rowOff>
    </xdr:to>
    <xdr:cxnSp macro="">
      <xdr:nvCxnSpPr>
        <xdr:cNvPr id="69" name="直線コネクタ 68"/>
        <xdr:cNvCxnSpPr/>
      </xdr:nvCxnSpPr>
      <xdr:spPr>
        <a:xfrm>
          <a:off x="4864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8165</xdr:rowOff>
    </xdr:from>
    <xdr:to>
      <xdr:col>7</xdr:col>
      <xdr:colOff>152400</xdr:colOff>
      <xdr:row>42</xdr:row>
      <xdr:rowOff>42635</xdr:rowOff>
    </xdr:to>
    <xdr:cxnSp macro="">
      <xdr:nvCxnSpPr>
        <xdr:cNvPr id="70" name="直線コネクタ 69"/>
        <xdr:cNvCxnSpPr/>
      </xdr:nvCxnSpPr>
      <xdr:spPr>
        <a:xfrm flipV="1">
          <a:off x="4114800" y="7209065"/>
          <a:ext cx="8382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110870</xdr:rowOff>
    </xdr:from>
    <xdr:ext cx="762000" cy="259045"/>
    <xdr:sp macro="" textlink="">
      <xdr:nvSpPr>
        <xdr:cNvPr id="71" name="財政力平均値テキスト"/>
        <xdr:cNvSpPr txBox="1"/>
      </xdr:nvSpPr>
      <xdr:spPr>
        <a:xfrm>
          <a:off x="5041900" y="69688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0.79</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94343</xdr:rowOff>
    </xdr:from>
    <xdr:to>
      <xdr:col>7</xdr:col>
      <xdr:colOff>203200</xdr:colOff>
      <xdr:row>42</xdr:row>
      <xdr:rowOff>24493</xdr:rowOff>
    </xdr:to>
    <xdr:sp macro="" textlink="">
      <xdr:nvSpPr>
        <xdr:cNvPr id="72" name="フローチャート : 判断 71"/>
        <xdr:cNvSpPr/>
      </xdr:nvSpPr>
      <xdr:spPr>
        <a:xfrm>
          <a:off x="49022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42635</xdr:rowOff>
    </xdr:from>
    <xdr:to>
      <xdr:col>6</xdr:col>
      <xdr:colOff>0</xdr:colOff>
      <xdr:row>42</xdr:row>
      <xdr:rowOff>59872</xdr:rowOff>
    </xdr:to>
    <xdr:cxnSp macro="">
      <xdr:nvCxnSpPr>
        <xdr:cNvPr id="73" name="直線コネクタ 72"/>
        <xdr:cNvCxnSpPr/>
      </xdr:nvCxnSpPr>
      <xdr:spPr>
        <a:xfrm flipV="1">
          <a:off x="3225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111578</xdr:rowOff>
    </xdr:from>
    <xdr:to>
      <xdr:col>6</xdr:col>
      <xdr:colOff>50800</xdr:colOff>
      <xdr:row>42</xdr:row>
      <xdr:rowOff>41728</xdr:rowOff>
    </xdr:to>
    <xdr:sp macro="" textlink="">
      <xdr:nvSpPr>
        <xdr:cNvPr id="74" name="フローチャート : 判断 73"/>
        <xdr:cNvSpPr/>
      </xdr:nvSpPr>
      <xdr:spPr>
        <a:xfrm>
          <a:off x="4064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51905</xdr:rowOff>
    </xdr:from>
    <xdr:ext cx="736600" cy="259045"/>
    <xdr:sp macro="" textlink="">
      <xdr:nvSpPr>
        <xdr:cNvPr id="75" name="テキスト ボックス 74"/>
        <xdr:cNvSpPr txBox="1"/>
      </xdr:nvSpPr>
      <xdr:spPr>
        <a:xfrm>
          <a:off x="3733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59872</xdr:rowOff>
    </xdr:from>
    <xdr:to>
      <xdr:col>4</xdr:col>
      <xdr:colOff>482600</xdr:colOff>
      <xdr:row>42</xdr:row>
      <xdr:rowOff>59872</xdr:rowOff>
    </xdr:to>
    <xdr:cxnSp macro="">
      <xdr:nvCxnSpPr>
        <xdr:cNvPr id="76" name="直線コネクタ 75"/>
        <xdr:cNvCxnSpPr/>
      </xdr:nvCxnSpPr>
      <xdr:spPr>
        <a:xfrm>
          <a:off x="2336800" y="7260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7" name="フローチャート : 判断 76"/>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8" name="テキスト ボックス 77"/>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59872</xdr:rowOff>
    </xdr:from>
    <xdr:to>
      <xdr:col>3</xdr:col>
      <xdr:colOff>279400</xdr:colOff>
      <xdr:row>42</xdr:row>
      <xdr:rowOff>59872</xdr:rowOff>
    </xdr:to>
    <xdr:cxnSp macro="">
      <xdr:nvCxnSpPr>
        <xdr:cNvPr id="79" name="直線コネクタ 78"/>
        <xdr:cNvCxnSpPr/>
      </xdr:nvCxnSpPr>
      <xdr:spPr>
        <a:xfrm>
          <a:off x="1447800" y="7260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80" name="フローチャート : 判断 79"/>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81" name="テキスト ボックス 80"/>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42635</xdr:rowOff>
    </xdr:from>
    <xdr:to>
      <xdr:col>2</xdr:col>
      <xdr:colOff>127000</xdr:colOff>
      <xdr:row>41</xdr:row>
      <xdr:rowOff>144235</xdr:rowOff>
    </xdr:to>
    <xdr:sp macro="" textlink="">
      <xdr:nvSpPr>
        <xdr:cNvPr id="82" name="フローチャート : 判断 81"/>
        <xdr:cNvSpPr/>
      </xdr:nvSpPr>
      <xdr:spPr>
        <a:xfrm>
          <a:off x="1397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154412</xdr:rowOff>
    </xdr:from>
    <xdr:ext cx="762000" cy="259045"/>
    <xdr:sp macro="" textlink="">
      <xdr:nvSpPr>
        <xdr:cNvPr id="83" name="テキスト ボックス 82"/>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41</xdr:row>
      <xdr:rowOff>128815</xdr:rowOff>
    </xdr:from>
    <xdr:to>
      <xdr:col>7</xdr:col>
      <xdr:colOff>203200</xdr:colOff>
      <xdr:row>42</xdr:row>
      <xdr:rowOff>58965</xdr:rowOff>
    </xdr:to>
    <xdr:sp macro="" textlink="">
      <xdr:nvSpPr>
        <xdr:cNvPr id="89" name="円/楕円 88"/>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100892</xdr:rowOff>
    </xdr:from>
    <xdr:ext cx="762000" cy="259045"/>
    <xdr:sp macro="" textlink="">
      <xdr:nvSpPr>
        <xdr:cNvPr id="90" name="財政力該当値テキスト"/>
        <xdr:cNvSpPr txBox="1"/>
      </xdr:nvSpPr>
      <xdr:spPr>
        <a:xfrm>
          <a:off x="5041900" y="713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163285</xdr:rowOff>
    </xdr:from>
    <xdr:to>
      <xdr:col>6</xdr:col>
      <xdr:colOff>50800</xdr:colOff>
      <xdr:row>42</xdr:row>
      <xdr:rowOff>93435</xdr:rowOff>
    </xdr:to>
    <xdr:sp macro="" textlink="">
      <xdr:nvSpPr>
        <xdr:cNvPr id="91" name="円/楕円 90"/>
        <xdr:cNvSpPr/>
      </xdr:nvSpPr>
      <xdr:spPr>
        <a:xfrm>
          <a:off x="4064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78212</xdr:rowOff>
    </xdr:from>
    <xdr:ext cx="736600" cy="259045"/>
    <xdr:sp macro="" textlink="">
      <xdr:nvSpPr>
        <xdr:cNvPr id="92" name="テキスト ボックス 91"/>
        <xdr:cNvSpPr txBox="1"/>
      </xdr:nvSpPr>
      <xdr:spPr>
        <a:xfrm>
          <a:off x="3733800" y="7279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9072</xdr:rowOff>
    </xdr:from>
    <xdr:to>
      <xdr:col>4</xdr:col>
      <xdr:colOff>533400</xdr:colOff>
      <xdr:row>42</xdr:row>
      <xdr:rowOff>110672</xdr:rowOff>
    </xdr:to>
    <xdr:sp macro="" textlink="">
      <xdr:nvSpPr>
        <xdr:cNvPr id="93" name="円/楕円 92"/>
        <xdr:cNvSpPr/>
      </xdr:nvSpPr>
      <xdr:spPr>
        <a:xfrm>
          <a:off x="3175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94" name="テキスト ボックス 93"/>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9072</xdr:rowOff>
    </xdr:from>
    <xdr:to>
      <xdr:col>3</xdr:col>
      <xdr:colOff>330200</xdr:colOff>
      <xdr:row>42</xdr:row>
      <xdr:rowOff>110672</xdr:rowOff>
    </xdr:to>
    <xdr:sp macro="" textlink="">
      <xdr:nvSpPr>
        <xdr:cNvPr id="95" name="円/楕円 94"/>
        <xdr:cNvSpPr/>
      </xdr:nvSpPr>
      <xdr:spPr>
        <a:xfrm>
          <a:off x="2286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96" name="テキスト ボックス 95"/>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97" name="円/楕円 96"/>
        <xdr:cNvSpPr/>
      </xdr:nvSpPr>
      <xdr:spPr>
        <a:xfrm>
          <a:off x="1397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95449</xdr:rowOff>
    </xdr:from>
    <xdr:ext cx="762000" cy="259045"/>
    <xdr:sp macro="" textlink="">
      <xdr:nvSpPr>
        <xdr:cNvPr id="98" name="テキスト ボックス 97"/>
        <xdr:cNvSpPr txBox="1"/>
      </xdr:nvSpPr>
      <xdr:spPr>
        <a:xfrm>
          <a:off x="1066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経常収支比率は、全国平均及び類似団体の平均を下回っている。市税等の増があったが地方交付税および臨時財政対策債の減がこれを上回ったため経常一般財源等が前年比で</a:t>
          </a:r>
          <a:r>
            <a:rPr kumimoji="1" lang="en-US" altLang="ja-JP" sz="1300">
              <a:latin typeface="ＭＳ Ｐゴシック"/>
            </a:rPr>
            <a:t>1.8</a:t>
          </a:r>
          <a:r>
            <a:rPr kumimoji="1" lang="ja-JP" altLang="en-US" sz="1300">
              <a:latin typeface="ＭＳ Ｐゴシック"/>
            </a:rPr>
            <a:t>％の減、また、退職手当の増による人件費の増及び介護保険事業特別会計への繰出金増により一般財源等充当経常経費が</a:t>
          </a:r>
          <a:r>
            <a:rPr kumimoji="1" lang="en-US" altLang="ja-JP" sz="1300">
              <a:latin typeface="ＭＳ Ｐゴシック"/>
            </a:rPr>
            <a:t>0.2</a:t>
          </a:r>
          <a:r>
            <a:rPr kumimoji="1" lang="ja-JP" altLang="en-US" sz="1300">
              <a:latin typeface="ＭＳ Ｐゴシック"/>
            </a:rPr>
            <a:t>％の増となったため、経常収支比率が前年度比で</a:t>
          </a:r>
          <a:r>
            <a:rPr kumimoji="1" lang="en-US" altLang="ja-JP" sz="1300">
              <a:latin typeface="ＭＳ Ｐゴシック"/>
            </a:rPr>
            <a:t>1.8</a:t>
          </a:r>
          <a:r>
            <a:rPr kumimoji="1" lang="ja-JP" altLang="en-US" sz="1300">
              <a:latin typeface="ＭＳ Ｐゴシック"/>
            </a:rPr>
            <a:t>ポイントの減となった。今後も、事業の見直しを進め、経常経費の削減に努める。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136525</xdr:rowOff>
    </xdr:from>
    <xdr:to>
      <xdr:col>7</xdr:col>
      <xdr:colOff>152400</xdr:colOff>
      <xdr:row>67</xdr:row>
      <xdr:rowOff>148379</xdr:rowOff>
    </xdr:to>
    <xdr:cxnSp macro="">
      <xdr:nvCxnSpPr>
        <xdr:cNvPr id="128" name="直線コネクタ 127"/>
        <xdr:cNvCxnSpPr/>
      </xdr:nvCxnSpPr>
      <xdr:spPr>
        <a:xfrm flipV="1">
          <a:off x="4953000" y="10252075"/>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120456</xdr:rowOff>
    </xdr:from>
    <xdr:ext cx="762000" cy="259045"/>
    <xdr:sp macro="" textlink="">
      <xdr:nvSpPr>
        <xdr:cNvPr id="129" name="財政構造の弾力性最小値テキスト"/>
        <xdr:cNvSpPr txBox="1"/>
      </xdr:nvSpPr>
      <xdr:spPr>
        <a:xfrm>
          <a:off x="5041900" y="11607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7</xdr:col>
      <xdr:colOff>63500</xdr:colOff>
      <xdr:row>67</xdr:row>
      <xdr:rowOff>148379</xdr:rowOff>
    </xdr:from>
    <xdr:to>
      <xdr:col>7</xdr:col>
      <xdr:colOff>241300</xdr:colOff>
      <xdr:row>67</xdr:row>
      <xdr:rowOff>148379</xdr:rowOff>
    </xdr:to>
    <xdr:cxnSp macro="">
      <xdr:nvCxnSpPr>
        <xdr:cNvPr id="130" name="直線コネクタ 129"/>
        <xdr:cNvCxnSpPr/>
      </xdr:nvCxnSpPr>
      <xdr:spPr>
        <a:xfrm>
          <a:off x="4864100" y="11635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51452</xdr:rowOff>
    </xdr:from>
    <xdr:ext cx="762000" cy="259045"/>
    <xdr:sp macro="" textlink="">
      <xdr:nvSpPr>
        <xdr:cNvPr id="131" name="財政構造の弾力性最大値テキスト"/>
        <xdr:cNvSpPr txBox="1"/>
      </xdr:nvSpPr>
      <xdr:spPr>
        <a:xfrm>
          <a:off x="5041900" y="9995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66.5</a:t>
          </a:r>
          <a:endParaRPr kumimoji="1" lang="ja-JP" altLang="en-US" sz="1000" b="1">
            <a:latin typeface="ＭＳ Ｐゴシック"/>
          </a:endParaRPr>
        </a:p>
      </xdr:txBody>
    </xdr:sp>
    <xdr:clientData/>
  </xdr:oneCellAnchor>
  <xdr:twoCellAnchor>
    <xdr:from>
      <xdr:col>7</xdr:col>
      <xdr:colOff>63500</xdr:colOff>
      <xdr:row>59</xdr:row>
      <xdr:rowOff>136525</xdr:rowOff>
    </xdr:from>
    <xdr:to>
      <xdr:col>7</xdr:col>
      <xdr:colOff>241300</xdr:colOff>
      <xdr:row>59</xdr:row>
      <xdr:rowOff>136525</xdr:rowOff>
    </xdr:to>
    <xdr:cxnSp macro="">
      <xdr:nvCxnSpPr>
        <xdr:cNvPr id="132" name="直線コネクタ 131"/>
        <xdr:cNvCxnSpPr/>
      </xdr:nvCxnSpPr>
      <xdr:spPr>
        <a:xfrm>
          <a:off x="4864100" y="10252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143933</xdr:rowOff>
    </xdr:from>
    <xdr:to>
      <xdr:col>7</xdr:col>
      <xdr:colOff>152400</xdr:colOff>
      <xdr:row>65</xdr:row>
      <xdr:rowOff>44873</xdr:rowOff>
    </xdr:to>
    <xdr:cxnSp macro="">
      <xdr:nvCxnSpPr>
        <xdr:cNvPr id="133" name="直線コネクタ 132"/>
        <xdr:cNvCxnSpPr/>
      </xdr:nvCxnSpPr>
      <xdr:spPr>
        <a:xfrm>
          <a:off x="4114800" y="11116733"/>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50606</xdr:rowOff>
    </xdr:from>
    <xdr:ext cx="762000" cy="259045"/>
    <xdr:sp macro="" textlink="">
      <xdr:nvSpPr>
        <xdr:cNvPr id="134" name="財政構造の弾力性平均値テキスト"/>
        <xdr:cNvSpPr txBox="1"/>
      </xdr:nvSpPr>
      <xdr:spPr>
        <a:xfrm>
          <a:off x="5041900" y="111948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7</xdr:col>
      <xdr:colOff>101600</xdr:colOff>
      <xdr:row>65</xdr:row>
      <xdr:rowOff>78529</xdr:rowOff>
    </xdr:from>
    <xdr:to>
      <xdr:col>7</xdr:col>
      <xdr:colOff>203200</xdr:colOff>
      <xdr:row>66</xdr:row>
      <xdr:rowOff>8679</xdr:rowOff>
    </xdr:to>
    <xdr:sp macro="" textlink="">
      <xdr:nvSpPr>
        <xdr:cNvPr id="135" name="フローチャート : 判断 134"/>
        <xdr:cNvSpPr/>
      </xdr:nvSpPr>
      <xdr:spPr>
        <a:xfrm>
          <a:off x="4902200" y="112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143933</xdr:rowOff>
    </xdr:from>
    <xdr:to>
      <xdr:col>6</xdr:col>
      <xdr:colOff>0</xdr:colOff>
      <xdr:row>64</xdr:row>
      <xdr:rowOff>151977</xdr:rowOff>
    </xdr:to>
    <xdr:cxnSp macro="">
      <xdr:nvCxnSpPr>
        <xdr:cNvPr id="136" name="直線コネクタ 135"/>
        <xdr:cNvCxnSpPr/>
      </xdr:nvCxnSpPr>
      <xdr:spPr>
        <a:xfrm flipV="1">
          <a:off x="3225800" y="111167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153458</xdr:rowOff>
    </xdr:from>
    <xdr:to>
      <xdr:col>6</xdr:col>
      <xdr:colOff>50800</xdr:colOff>
      <xdr:row>65</xdr:row>
      <xdr:rowOff>83608</xdr:rowOff>
    </xdr:to>
    <xdr:sp macro="" textlink="">
      <xdr:nvSpPr>
        <xdr:cNvPr id="137" name="フローチャート : 判断 136"/>
        <xdr:cNvSpPr/>
      </xdr:nvSpPr>
      <xdr:spPr>
        <a:xfrm>
          <a:off x="4064000" y="1112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68385</xdr:rowOff>
    </xdr:from>
    <xdr:ext cx="736600" cy="259045"/>
    <xdr:sp macro="" textlink="">
      <xdr:nvSpPr>
        <xdr:cNvPr id="138" name="テキスト ボックス 137"/>
        <xdr:cNvSpPr txBox="1"/>
      </xdr:nvSpPr>
      <xdr:spPr>
        <a:xfrm>
          <a:off x="3733800" y="1121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67521</xdr:rowOff>
    </xdr:from>
    <xdr:to>
      <xdr:col>4</xdr:col>
      <xdr:colOff>482600</xdr:colOff>
      <xdr:row>64</xdr:row>
      <xdr:rowOff>151977</xdr:rowOff>
    </xdr:to>
    <xdr:cxnSp macro="">
      <xdr:nvCxnSpPr>
        <xdr:cNvPr id="139" name="直線コネクタ 138"/>
        <xdr:cNvCxnSpPr/>
      </xdr:nvCxnSpPr>
      <xdr:spPr>
        <a:xfrm>
          <a:off x="2336800" y="11040321"/>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65</xdr:row>
      <xdr:rowOff>18204</xdr:rowOff>
    </xdr:from>
    <xdr:to>
      <xdr:col>4</xdr:col>
      <xdr:colOff>533400</xdr:colOff>
      <xdr:row>65</xdr:row>
      <xdr:rowOff>119804</xdr:rowOff>
    </xdr:to>
    <xdr:sp macro="" textlink="">
      <xdr:nvSpPr>
        <xdr:cNvPr id="140" name="フローチャート : 判断 139"/>
        <xdr:cNvSpPr/>
      </xdr:nvSpPr>
      <xdr:spPr>
        <a:xfrm>
          <a:off x="3175000" y="1116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104581</xdr:rowOff>
    </xdr:from>
    <xdr:ext cx="762000" cy="259045"/>
    <xdr:sp macro="" textlink="">
      <xdr:nvSpPr>
        <xdr:cNvPr id="141" name="テキスト ボックス 140"/>
        <xdr:cNvSpPr txBox="1"/>
      </xdr:nvSpPr>
      <xdr:spPr>
        <a:xfrm>
          <a:off x="2844800" y="1124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67521</xdr:rowOff>
    </xdr:from>
    <xdr:to>
      <xdr:col>3</xdr:col>
      <xdr:colOff>279400</xdr:colOff>
      <xdr:row>65</xdr:row>
      <xdr:rowOff>69004</xdr:rowOff>
    </xdr:to>
    <xdr:cxnSp macro="">
      <xdr:nvCxnSpPr>
        <xdr:cNvPr id="142" name="直線コネクタ 141"/>
        <xdr:cNvCxnSpPr/>
      </xdr:nvCxnSpPr>
      <xdr:spPr>
        <a:xfrm flipV="1">
          <a:off x="1447800" y="11040321"/>
          <a:ext cx="889000" cy="172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169545</xdr:rowOff>
    </xdr:from>
    <xdr:to>
      <xdr:col>3</xdr:col>
      <xdr:colOff>330200</xdr:colOff>
      <xdr:row>65</xdr:row>
      <xdr:rowOff>99695</xdr:rowOff>
    </xdr:to>
    <xdr:sp macro="" textlink="">
      <xdr:nvSpPr>
        <xdr:cNvPr id="143" name="フローチャート : 判断 142"/>
        <xdr:cNvSpPr/>
      </xdr:nvSpPr>
      <xdr:spPr>
        <a:xfrm>
          <a:off x="2286000" y="111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84472</xdr:rowOff>
    </xdr:from>
    <xdr:ext cx="762000" cy="259045"/>
    <xdr:sp macro="" textlink="">
      <xdr:nvSpPr>
        <xdr:cNvPr id="144" name="テキスト ボックス 143"/>
        <xdr:cNvSpPr txBox="1"/>
      </xdr:nvSpPr>
      <xdr:spPr>
        <a:xfrm>
          <a:off x="1955800" y="112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34290</xdr:rowOff>
    </xdr:from>
    <xdr:to>
      <xdr:col>2</xdr:col>
      <xdr:colOff>127000</xdr:colOff>
      <xdr:row>65</xdr:row>
      <xdr:rowOff>135890</xdr:rowOff>
    </xdr:to>
    <xdr:sp macro="" textlink="">
      <xdr:nvSpPr>
        <xdr:cNvPr id="145" name="フローチャート : 判断 144"/>
        <xdr:cNvSpPr/>
      </xdr:nvSpPr>
      <xdr:spPr>
        <a:xfrm>
          <a:off x="1397000" y="1117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120667</xdr:rowOff>
    </xdr:from>
    <xdr:ext cx="762000" cy="259045"/>
    <xdr:sp macro="" textlink="">
      <xdr:nvSpPr>
        <xdr:cNvPr id="146" name="テキスト ボックス 145"/>
        <xdr:cNvSpPr txBox="1"/>
      </xdr:nvSpPr>
      <xdr:spPr>
        <a:xfrm>
          <a:off x="1066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64</xdr:row>
      <xdr:rowOff>165523</xdr:rowOff>
    </xdr:from>
    <xdr:to>
      <xdr:col>7</xdr:col>
      <xdr:colOff>203200</xdr:colOff>
      <xdr:row>65</xdr:row>
      <xdr:rowOff>95673</xdr:rowOff>
    </xdr:to>
    <xdr:sp macro="" textlink="">
      <xdr:nvSpPr>
        <xdr:cNvPr id="152" name="円/楕円 151"/>
        <xdr:cNvSpPr/>
      </xdr:nvSpPr>
      <xdr:spPr>
        <a:xfrm>
          <a:off x="49022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10600</xdr:rowOff>
    </xdr:from>
    <xdr:ext cx="762000" cy="259045"/>
    <xdr:sp macro="" textlink="">
      <xdr:nvSpPr>
        <xdr:cNvPr id="153" name="財政構造の弾力性該当値テキスト"/>
        <xdr:cNvSpPr txBox="1"/>
      </xdr:nvSpPr>
      <xdr:spPr>
        <a:xfrm>
          <a:off x="5041900" y="1098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93133</xdr:rowOff>
    </xdr:from>
    <xdr:to>
      <xdr:col>6</xdr:col>
      <xdr:colOff>50800</xdr:colOff>
      <xdr:row>65</xdr:row>
      <xdr:rowOff>23283</xdr:rowOff>
    </xdr:to>
    <xdr:sp macro="" textlink="">
      <xdr:nvSpPr>
        <xdr:cNvPr id="154" name="円/楕円 153"/>
        <xdr:cNvSpPr/>
      </xdr:nvSpPr>
      <xdr:spPr>
        <a:xfrm>
          <a:off x="4064000" y="1106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33460</xdr:rowOff>
    </xdr:from>
    <xdr:ext cx="736600" cy="259045"/>
    <xdr:sp macro="" textlink="">
      <xdr:nvSpPr>
        <xdr:cNvPr id="155" name="テキスト ボックス 154"/>
        <xdr:cNvSpPr txBox="1"/>
      </xdr:nvSpPr>
      <xdr:spPr>
        <a:xfrm>
          <a:off x="3733800" y="1083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101177</xdr:rowOff>
    </xdr:from>
    <xdr:to>
      <xdr:col>4</xdr:col>
      <xdr:colOff>533400</xdr:colOff>
      <xdr:row>65</xdr:row>
      <xdr:rowOff>31327</xdr:rowOff>
    </xdr:to>
    <xdr:sp macro="" textlink="">
      <xdr:nvSpPr>
        <xdr:cNvPr id="156" name="円/楕円 155"/>
        <xdr:cNvSpPr/>
      </xdr:nvSpPr>
      <xdr:spPr>
        <a:xfrm>
          <a:off x="3175000" y="110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41504</xdr:rowOff>
    </xdr:from>
    <xdr:ext cx="762000" cy="259045"/>
    <xdr:sp macro="" textlink="">
      <xdr:nvSpPr>
        <xdr:cNvPr id="157" name="テキスト ボックス 156"/>
        <xdr:cNvSpPr txBox="1"/>
      </xdr:nvSpPr>
      <xdr:spPr>
        <a:xfrm>
          <a:off x="2844800" y="1084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16721</xdr:rowOff>
    </xdr:from>
    <xdr:to>
      <xdr:col>3</xdr:col>
      <xdr:colOff>330200</xdr:colOff>
      <xdr:row>64</xdr:row>
      <xdr:rowOff>118321</xdr:rowOff>
    </xdr:to>
    <xdr:sp macro="" textlink="">
      <xdr:nvSpPr>
        <xdr:cNvPr id="158" name="円/楕円 157"/>
        <xdr:cNvSpPr/>
      </xdr:nvSpPr>
      <xdr:spPr>
        <a:xfrm>
          <a:off x="2286000" y="1098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59" name="テキスト ボックス 158"/>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18204</xdr:rowOff>
    </xdr:from>
    <xdr:to>
      <xdr:col>2</xdr:col>
      <xdr:colOff>127000</xdr:colOff>
      <xdr:row>65</xdr:row>
      <xdr:rowOff>119804</xdr:rowOff>
    </xdr:to>
    <xdr:sp macro="" textlink="">
      <xdr:nvSpPr>
        <xdr:cNvPr id="160" name="円/楕円 159"/>
        <xdr:cNvSpPr/>
      </xdr:nvSpPr>
      <xdr:spPr>
        <a:xfrm>
          <a:off x="1397000" y="1116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129981</xdr:rowOff>
    </xdr:from>
    <xdr:ext cx="762000" cy="259045"/>
    <xdr:sp macro="" textlink="">
      <xdr:nvSpPr>
        <xdr:cNvPr id="161" name="テキスト ボックス 160"/>
        <xdr:cNvSpPr txBox="1"/>
      </xdr:nvSpPr>
      <xdr:spPr>
        <a:xfrm>
          <a:off x="1066800" y="1093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[91,379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123,329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a:t>
          </a:r>
          <a:r>
            <a:rPr kumimoji="1" lang="en-US" altLang="ja-JP" sz="1300">
              <a:latin typeface="ＭＳ Ｐゴシック"/>
            </a:rPr>
            <a:t>1</a:t>
          </a:r>
          <a:r>
            <a:rPr kumimoji="1" lang="ja-JP" altLang="en-US" sz="1300">
              <a:latin typeface="ＭＳ Ｐゴシック"/>
            </a:rPr>
            <a:t>人あたりの人件費・物件費等は、前年比</a:t>
          </a:r>
          <a:r>
            <a:rPr kumimoji="1" lang="en-US" altLang="ja-JP" sz="1300">
              <a:latin typeface="ＭＳ Ｐゴシック"/>
            </a:rPr>
            <a:t>336</a:t>
          </a:r>
          <a:r>
            <a:rPr kumimoji="1" lang="ja-JP" altLang="en-US" sz="1300">
              <a:latin typeface="ＭＳ Ｐゴシック"/>
            </a:rPr>
            <a:t>円の減で、類似団体の平均に比べ</a:t>
          </a:r>
          <a:r>
            <a:rPr kumimoji="1" lang="en-US" altLang="ja-JP" sz="1300">
              <a:latin typeface="ＭＳ Ｐゴシック"/>
            </a:rPr>
            <a:t>15,159</a:t>
          </a:r>
          <a:r>
            <a:rPr kumimoji="1" lang="ja-JP" altLang="en-US" sz="1300">
              <a:latin typeface="ＭＳ Ｐゴシック"/>
            </a:rPr>
            <a:t>円上回っており、類似団体の中でも上位に位置している。人件費（退職金を除く）が</a:t>
          </a:r>
          <a:r>
            <a:rPr kumimoji="1" lang="en-US" altLang="ja-JP" sz="1300">
              <a:latin typeface="ＭＳ Ｐゴシック"/>
            </a:rPr>
            <a:t>86,706</a:t>
          </a:r>
          <a:r>
            <a:rPr kumimoji="1" lang="ja-JP" altLang="en-US" sz="1300">
              <a:latin typeface="ＭＳ Ｐゴシック"/>
            </a:rPr>
            <a:t>千円減となったことが主な要因である。今後も歳出削減に努める。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7733</xdr:rowOff>
    </xdr:from>
    <xdr:to>
      <xdr:col>7</xdr:col>
      <xdr:colOff>152400</xdr:colOff>
      <xdr:row>89</xdr:row>
      <xdr:rowOff>48388</xdr:rowOff>
    </xdr:to>
    <xdr:cxnSp macro="">
      <xdr:nvCxnSpPr>
        <xdr:cNvPr id="191" name="直線コネクタ 190"/>
        <xdr:cNvCxnSpPr/>
      </xdr:nvCxnSpPr>
      <xdr:spPr>
        <a:xfrm flipV="1">
          <a:off x="4953000" y="13723733"/>
          <a:ext cx="0" cy="1583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20465</xdr:rowOff>
    </xdr:from>
    <xdr:ext cx="762000" cy="259045"/>
    <xdr:sp macro="" textlink="">
      <xdr:nvSpPr>
        <xdr:cNvPr id="192" name="人件費・物件費等の状況最小値テキスト"/>
        <xdr:cNvSpPr txBox="1"/>
      </xdr:nvSpPr>
      <xdr:spPr>
        <a:xfrm>
          <a:off x="5041900" y="15279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202,399</a:t>
          </a:r>
          <a:endParaRPr kumimoji="1" lang="ja-JP" altLang="en-US" sz="1000" b="1">
            <a:latin typeface="ＭＳ Ｐゴシック"/>
          </a:endParaRPr>
        </a:p>
      </xdr:txBody>
    </xdr:sp>
    <xdr:clientData/>
  </xdr:oneCellAnchor>
  <xdr:twoCellAnchor>
    <xdr:from>
      <xdr:col>7</xdr:col>
      <xdr:colOff>63500</xdr:colOff>
      <xdr:row>89</xdr:row>
      <xdr:rowOff>48388</xdr:rowOff>
    </xdr:from>
    <xdr:to>
      <xdr:col>7</xdr:col>
      <xdr:colOff>241300</xdr:colOff>
      <xdr:row>89</xdr:row>
      <xdr:rowOff>48388</xdr:rowOff>
    </xdr:to>
    <xdr:cxnSp macro="">
      <xdr:nvCxnSpPr>
        <xdr:cNvPr id="193" name="直線コネクタ 192"/>
        <xdr:cNvCxnSpPr/>
      </xdr:nvCxnSpPr>
      <xdr:spPr>
        <a:xfrm>
          <a:off x="4864100" y="15307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94110</xdr:rowOff>
    </xdr:from>
    <xdr:ext cx="762000" cy="259045"/>
    <xdr:sp macro="" textlink="">
      <xdr:nvSpPr>
        <xdr:cNvPr id="194" name="人件費・物件費等の状況最大値テキスト"/>
        <xdr:cNvSpPr txBox="1"/>
      </xdr:nvSpPr>
      <xdr:spPr>
        <a:xfrm>
          <a:off x="5041900" y="13467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84,261</a:t>
          </a:r>
          <a:endParaRPr kumimoji="1" lang="ja-JP" altLang="en-US" sz="1000" b="1">
            <a:latin typeface="ＭＳ Ｐゴシック"/>
          </a:endParaRPr>
        </a:p>
      </xdr:txBody>
    </xdr:sp>
    <xdr:clientData/>
  </xdr:oneCellAnchor>
  <xdr:twoCellAnchor>
    <xdr:from>
      <xdr:col>7</xdr:col>
      <xdr:colOff>63500</xdr:colOff>
      <xdr:row>80</xdr:row>
      <xdr:rowOff>7733</xdr:rowOff>
    </xdr:from>
    <xdr:to>
      <xdr:col>7</xdr:col>
      <xdr:colOff>241300</xdr:colOff>
      <xdr:row>80</xdr:row>
      <xdr:rowOff>7733</xdr:rowOff>
    </xdr:to>
    <xdr:cxnSp macro="">
      <xdr:nvCxnSpPr>
        <xdr:cNvPr id="195" name="直線コネクタ 194"/>
        <xdr:cNvCxnSpPr/>
      </xdr:nvCxnSpPr>
      <xdr:spPr>
        <a:xfrm>
          <a:off x="4864100" y="13723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103153</xdr:rowOff>
    </xdr:from>
    <xdr:to>
      <xdr:col>7</xdr:col>
      <xdr:colOff>152400</xdr:colOff>
      <xdr:row>80</xdr:row>
      <xdr:rowOff>107657</xdr:rowOff>
    </xdr:to>
    <xdr:cxnSp macro="">
      <xdr:nvCxnSpPr>
        <xdr:cNvPr id="196" name="直線コネクタ 195"/>
        <xdr:cNvCxnSpPr/>
      </xdr:nvCxnSpPr>
      <xdr:spPr>
        <a:xfrm flipV="1">
          <a:off x="4114800" y="13819153"/>
          <a:ext cx="838200" cy="4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56194</xdr:rowOff>
    </xdr:from>
    <xdr:ext cx="762000" cy="259045"/>
    <xdr:sp macro="" textlink="">
      <xdr:nvSpPr>
        <xdr:cNvPr id="197" name="人件費・物件費等の状況平均値テキスト"/>
        <xdr:cNvSpPr txBox="1"/>
      </xdr:nvSpPr>
      <xdr:spPr>
        <a:xfrm>
          <a:off x="5041900" y="1394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106,538</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84117</xdr:rowOff>
    </xdr:from>
    <xdr:to>
      <xdr:col>7</xdr:col>
      <xdr:colOff>203200</xdr:colOff>
      <xdr:row>82</xdr:row>
      <xdr:rowOff>14267</xdr:rowOff>
    </xdr:to>
    <xdr:sp macro="" textlink="">
      <xdr:nvSpPr>
        <xdr:cNvPr id="198" name="フローチャート : 判断 197"/>
        <xdr:cNvSpPr/>
      </xdr:nvSpPr>
      <xdr:spPr>
        <a:xfrm>
          <a:off x="4902200" y="1397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95861</xdr:rowOff>
    </xdr:from>
    <xdr:to>
      <xdr:col>6</xdr:col>
      <xdr:colOff>0</xdr:colOff>
      <xdr:row>80</xdr:row>
      <xdr:rowOff>107657</xdr:rowOff>
    </xdr:to>
    <xdr:cxnSp macro="">
      <xdr:nvCxnSpPr>
        <xdr:cNvPr id="199" name="直線コネクタ 198"/>
        <xdr:cNvCxnSpPr/>
      </xdr:nvCxnSpPr>
      <xdr:spPr>
        <a:xfrm>
          <a:off x="3225800" y="13811861"/>
          <a:ext cx="889000" cy="11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76302</xdr:rowOff>
    </xdr:from>
    <xdr:to>
      <xdr:col>6</xdr:col>
      <xdr:colOff>50800</xdr:colOff>
      <xdr:row>82</xdr:row>
      <xdr:rowOff>6452</xdr:rowOff>
    </xdr:to>
    <xdr:sp macro="" textlink="">
      <xdr:nvSpPr>
        <xdr:cNvPr id="200" name="フローチャート : 判断 199"/>
        <xdr:cNvSpPr/>
      </xdr:nvSpPr>
      <xdr:spPr>
        <a:xfrm>
          <a:off x="4064000" y="1396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162679</xdr:rowOff>
    </xdr:from>
    <xdr:ext cx="736600" cy="259045"/>
    <xdr:sp macro="" textlink="">
      <xdr:nvSpPr>
        <xdr:cNvPr id="201" name="テキスト ボックス 200"/>
        <xdr:cNvSpPr txBox="1"/>
      </xdr:nvSpPr>
      <xdr:spPr>
        <a:xfrm>
          <a:off x="3733800" y="14050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105,955</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95861</xdr:rowOff>
    </xdr:from>
    <xdr:to>
      <xdr:col>4</xdr:col>
      <xdr:colOff>482600</xdr:colOff>
      <xdr:row>80</xdr:row>
      <xdr:rowOff>138610</xdr:rowOff>
    </xdr:to>
    <xdr:cxnSp macro="">
      <xdr:nvCxnSpPr>
        <xdr:cNvPr id="202" name="直線コネクタ 201"/>
        <xdr:cNvCxnSpPr/>
      </xdr:nvCxnSpPr>
      <xdr:spPr>
        <a:xfrm flipV="1">
          <a:off x="2336800" y="13811861"/>
          <a:ext cx="889000" cy="42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68647</xdr:rowOff>
    </xdr:from>
    <xdr:to>
      <xdr:col>4</xdr:col>
      <xdr:colOff>533400</xdr:colOff>
      <xdr:row>81</xdr:row>
      <xdr:rowOff>170247</xdr:rowOff>
    </xdr:to>
    <xdr:sp macro="" textlink="">
      <xdr:nvSpPr>
        <xdr:cNvPr id="203" name="フローチャート : 判断 202"/>
        <xdr:cNvSpPr/>
      </xdr:nvSpPr>
      <xdr:spPr>
        <a:xfrm>
          <a:off x="3175000" y="13956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155024</xdr:rowOff>
    </xdr:from>
    <xdr:ext cx="762000" cy="259045"/>
    <xdr:sp macro="" textlink="">
      <xdr:nvSpPr>
        <xdr:cNvPr id="204" name="テキスト ボックス 203"/>
        <xdr:cNvSpPr txBox="1"/>
      </xdr:nvSpPr>
      <xdr:spPr>
        <a:xfrm>
          <a:off x="2844800" y="14042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87268</xdr:rowOff>
    </xdr:from>
    <xdr:to>
      <xdr:col>3</xdr:col>
      <xdr:colOff>279400</xdr:colOff>
      <xdr:row>80</xdr:row>
      <xdr:rowOff>138610</xdr:rowOff>
    </xdr:to>
    <xdr:cxnSp macro="">
      <xdr:nvCxnSpPr>
        <xdr:cNvPr id="205" name="直線コネクタ 204"/>
        <xdr:cNvCxnSpPr/>
      </xdr:nvCxnSpPr>
      <xdr:spPr>
        <a:xfrm>
          <a:off x="1447800" y="13803268"/>
          <a:ext cx="889000" cy="51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13993</xdr:rowOff>
    </xdr:from>
    <xdr:to>
      <xdr:col>3</xdr:col>
      <xdr:colOff>330200</xdr:colOff>
      <xdr:row>81</xdr:row>
      <xdr:rowOff>115593</xdr:rowOff>
    </xdr:to>
    <xdr:sp macro="" textlink="">
      <xdr:nvSpPr>
        <xdr:cNvPr id="206" name="フローチャート : 判断 205"/>
        <xdr:cNvSpPr/>
      </xdr:nvSpPr>
      <xdr:spPr>
        <a:xfrm>
          <a:off x="2286000" y="139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100370</xdr:rowOff>
    </xdr:from>
    <xdr:ext cx="762000" cy="259045"/>
    <xdr:sp macro="" textlink="">
      <xdr:nvSpPr>
        <xdr:cNvPr id="207" name="テキスト ボックス 206"/>
        <xdr:cNvSpPr txBox="1"/>
      </xdr:nvSpPr>
      <xdr:spPr>
        <a:xfrm>
          <a:off x="1955800" y="1398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78031</xdr:rowOff>
    </xdr:from>
    <xdr:to>
      <xdr:col>2</xdr:col>
      <xdr:colOff>127000</xdr:colOff>
      <xdr:row>82</xdr:row>
      <xdr:rowOff>8181</xdr:rowOff>
    </xdr:to>
    <xdr:sp macro="" textlink="">
      <xdr:nvSpPr>
        <xdr:cNvPr id="208" name="フローチャート : 判断 207"/>
        <xdr:cNvSpPr/>
      </xdr:nvSpPr>
      <xdr:spPr>
        <a:xfrm>
          <a:off x="1397000" y="1396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164408</xdr:rowOff>
    </xdr:from>
    <xdr:ext cx="762000" cy="259045"/>
    <xdr:sp macro="" textlink="">
      <xdr:nvSpPr>
        <xdr:cNvPr id="209" name="テキスト ボックス 208"/>
        <xdr:cNvSpPr txBox="1"/>
      </xdr:nvSpPr>
      <xdr:spPr>
        <a:xfrm>
          <a:off x="1066800" y="14051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80</xdr:row>
      <xdr:rowOff>52353</xdr:rowOff>
    </xdr:from>
    <xdr:to>
      <xdr:col>7</xdr:col>
      <xdr:colOff>203200</xdr:colOff>
      <xdr:row>80</xdr:row>
      <xdr:rowOff>153953</xdr:rowOff>
    </xdr:to>
    <xdr:sp macro="" textlink="">
      <xdr:nvSpPr>
        <xdr:cNvPr id="215" name="円/楕円 214"/>
        <xdr:cNvSpPr/>
      </xdr:nvSpPr>
      <xdr:spPr>
        <a:xfrm>
          <a:off x="4902200" y="13768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145080</xdr:rowOff>
    </xdr:from>
    <xdr:ext cx="762000" cy="259045"/>
    <xdr:sp macro="" textlink="">
      <xdr:nvSpPr>
        <xdr:cNvPr id="216" name="人件費・物件費等の状況該当値テキスト"/>
        <xdr:cNvSpPr txBox="1"/>
      </xdr:nvSpPr>
      <xdr:spPr>
        <a:xfrm>
          <a:off x="5041900" y="13689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91,379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56857</xdr:rowOff>
    </xdr:from>
    <xdr:to>
      <xdr:col>6</xdr:col>
      <xdr:colOff>50800</xdr:colOff>
      <xdr:row>80</xdr:row>
      <xdr:rowOff>158457</xdr:rowOff>
    </xdr:to>
    <xdr:sp macro="" textlink="">
      <xdr:nvSpPr>
        <xdr:cNvPr id="217" name="円/楕円 216"/>
        <xdr:cNvSpPr/>
      </xdr:nvSpPr>
      <xdr:spPr>
        <a:xfrm>
          <a:off x="4064000" y="1377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168634</xdr:rowOff>
    </xdr:from>
    <xdr:ext cx="736600" cy="259045"/>
    <xdr:sp macro="" textlink="">
      <xdr:nvSpPr>
        <xdr:cNvPr id="218" name="テキスト ボックス 217"/>
        <xdr:cNvSpPr txBox="1"/>
      </xdr:nvSpPr>
      <xdr:spPr>
        <a:xfrm>
          <a:off x="3733800" y="1354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91,715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45061</xdr:rowOff>
    </xdr:from>
    <xdr:to>
      <xdr:col>4</xdr:col>
      <xdr:colOff>533400</xdr:colOff>
      <xdr:row>80</xdr:row>
      <xdr:rowOff>146661</xdr:rowOff>
    </xdr:to>
    <xdr:sp macro="" textlink="">
      <xdr:nvSpPr>
        <xdr:cNvPr id="219" name="円/楕円 218"/>
        <xdr:cNvSpPr/>
      </xdr:nvSpPr>
      <xdr:spPr>
        <a:xfrm>
          <a:off x="3175000" y="13761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156838</xdr:rowOff>
    </xdr:from>
    <xdr:ext cx="762000" cy="259045"/>
    <xdr:sp macro="" textlink="">
      <xdr:nvSpPr>
        <xdr:cNvPr id="220" name="テキスト ボックス 219"/>
        <xdr:cNvSpPr txBox="1"/>
      </xdr:nvSpPr>
      <xdr:spPr>
        <a:xfrm>
          <a:off x="2844800" y="135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90,835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87810</xdr:rowOff>
    </xdr:from>
    <xdr:to>
      <xdr:col>3</xdr:col>
      <xdr:colOff>330200</xdr:colOff>
      <xdr:row>81</xdr:row>
      <xdr:rowOff>17960</xdr:rowOff>
    </xdr:to>
    <xdr:sp macro="" textlink="">
      <xdr:nvSpPr>
        <xdr:cNvPr id="221" name="円/楕円 220"/>
        <xdr:cNvSpPr/>
      </xdr:nvSpPr>
      <xdr:spPr>
        <a:xfrm>
          <a:off x="2286000" y="1380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28137</xdr:rowOff>
    </xdr:from>
    <xdr:ext cx="762000" cy="259045"/>
    <xdr:sp macro="" textlink="">
      <xdr:nvSpPr>
        <xdr:cNvPr id="222" name="テキスト ボックス 221"/>
        <xdr:cNvSpPr txBox="1"/>
      </xdr:nvSpPr>
      <xdr:spPr>
        <a:xfrm>
          <a:off x="1955800" y="13572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94,024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36468</xdr:rowOff>
    </xdr:from>
    <xdr:to>
      <xdr:col>2</xdr:col>
      <xdr:colOff>127000</xdr:colOff>
      <xdr:row>80</xdr:row>
      <xdr:rowOff>138068</xdr:rowOff>
    </xdr:to>
    <xdr:sp macro="" textlink="">
      <xdr:nvSpPr>
        <xdr:cNvPr id="223" name="円/楕円 222"/>
        <xdr:cNvSpPr/>
      </xdr:nvSpPr>
      <xdr:spPr>
        <a:xfrm>
          <a:off x="1397000" y="1375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148245</xdr:rowOff>
    </xdr:from>
    <xdr:ext cx="762000" cy="259045"/>
    <xdr:sp macro="" textlink="">
      <xdr:nvSpPr>
        <xdr:cNvPr id="224" name="テキスト ボックス 223"/>
        <xdr:cNvSpPr txBox="1"/>
      </xdr:nvSpPr>
      <xdr:spPr>
        <a:xfrm>
          <a:off x="1066800" y="1352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90,194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a:t>
          </a:r>
          <a:r>
            <a:rPr lang="ja-JP" altLang="ja-JP" sz="1300">
              <a:solidFill>
                <a:schemeClr val="dk1"/>
              </a:solidFill>
              <a:effectLst/>
              <a:latin typeface="+mn-lt"/>
              <a:ea typeface="+mn-ea"/>
              <a:cs typeface="+mn-cs"/>
            </a:rPr>
            <a:t>職員の新陳代謝により給与水準が減となっている。今後も必要な給与の点検・見直しを行う。</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0" name="直線コネクタ 239"/>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1" name="テキスト ボックス 240"/>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2" name="直線コネクタ 241"/>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3" name="テキスト ボックス 242"/>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4" name="直線コネクタ 243"/>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5" name="テキスト ボックス 244"/>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6" name="直線コネクタ 245"/>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7" name="テキスト ボックス 246"/>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8" name="直線コネクタ 247"/>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9" name="テキスト ボックス 248"/>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0" name="直線コネクタ 249"/>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1" name="テキスト ボックス 250"/>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2" name="直線コネクタ 25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3" name="テキスト ボックス 25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87</xdr:row>
      <xdr:rowOff>56545</xdr:rowOff>
    </xdr:to>
    <xdr:cxnSp macro="">
      <xdr:nvCxnSpPr>
        <xdr:cNvPr id="255" name="直線コネクタ 254"/>
        <xdr:cNvCxnSpPr/>
      </xdr:nvCxnSpPr>
      <xdr:spPr>
        <a:xfrm flipV="1">
          <a:off x="17018000" y="13915571"/>
          <a:ext cx="0" cy="1057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28622</xdr:rowOff>
    </xdr:from>
    <xdr:ext cx="762000" cy="259045"/>
    <xdr:sp macro="" textlink="">
      <xdr:nvSpPr>
        <xdr:cNvPr id="256" name="給与水準   （国との比較）最小値テキスト"/>
        <xdr:cNvSpPr txBox="1"/>
      </xdr:nvSpPr>
      <xdr:spPr>
        <a:xfrm>
          <a:off x="17106900" y="14944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87</xdr:row>
      <xdr:rowOff>56545</xdr:rowOff>
    </xdr:from>
    <xdr:to>
      <xdr:col>24</xdr:col>
      <xdr:colOff>647700</xdr:colOff>
      <xdr:row>87</xdr:row>
      <xdr:rowOff>56545</xdr:rowOff>
    </xdr:to>
    <xdr:cxnSp macro="">
      <xdr:nvCxnSpPr>
        <xdr:cNvPr id="257" name="直線コネクタ 256"/>
        <xdr:cNvCxnSpPr/>
      </xdr:nvCxnSpPr>
      <xdr:spPr>
        <a:xfrm>
          <a:off x="16929100" y="14972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8"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9" name="直線コネクタ 258"/>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41427</xdr:rowOff>
    </xdr:from>
    <xdr:to>
      <xdr:col>24</xdr:col>
      <xdr:colOff>558800</xdr:colOff>
      <xdr:row>83</xdr:row>
      <xdr:rowOff>75898</xdr:rowOff>
    </xdr:to>
    <xdr:cxnSp macro="">
      <xdr:nvCxnSpPr>
        <xdr:cNvPr id="260" name="直線コネクタ 259"/>
        <xdr:cNvCxnSpPr/>
      </xdr:nvCxnSpPr>
      <xdr:spPr>
        <a:xfrm flipV="1">
          <a:off x="16179800" y="14271777"/>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90006</xdr:rowOff>
    </xdr:from>
    <xdr:ext cx="762000" cy="259045"/>
    <xdr:sp macro="" textlink="">
      <xdr:nvSpPr>
        <xdr:cNvPr id="261" name="給与水準   （国との比較）平均値テキスト"/>
        <xdr:cNvSpPr txBox="1"/>
      </xdr:nvSpPr>
      <xdr:spPr>
        <a:xfrm>
          <a:off x="17106900" y="14491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117929</xdr:rowOff>
    </xdr:from>
    <xdr:to>
      <xdr:col>24</xdr:col>
      <xdr:colOff>609600</xdr:colOff>
      <xdr:row>85</xdr:row>
      <xdr:rowOff>48079</xdr:rowOff>
    </xdr:to>
    <xdr:sp macro="" textlink="">
      <xdr:nvSpPr>
        <xdr:cNvPr id="262" name="フローチャート : 判断 261"/>
        <xdr:cNvSpPr/>
      </xdr:nvSpPr>
      <xdr:spPr>
        <a:xfrm>
          <a:off x="16967200" y="1451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52916</xdr:rowOff>
    </xdr:from>
    <xdr:to>
      <xdr:col>23</xdr:col>
      <xdr:colOff>406400</xdr:colOff>
      <xdr:row>83</xdr:row>
      <xdr:rowOff>75898</xdr:rowOff>
    </xdr:to>
    <xdr:cxnSp macro="">
      <xdr:nvCxnSpPr>
        <xdr:cNvPr id="263" name="直線コネクタ 262"/>
        <xdr:cNvCxnSpPr/>
      </xdr:nvCxnSpPr>
      <xdr:spPr>
        <a:xfrm>
          <a:off x="15290800" y="14283266"/>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152400</xdr:rowOff>
    </xdr:from>
    <xdr:to>
      <xdr:col>23</xdr:col>
      <xdr:colOff>457200</xdr:colOff>
      <xdr:row>85</xdr:row>
      <xdr:rowOff>82550</xdr:rowOff>
    </xdr:to>
    <xdr:sp macro="" textlink="">
      <xdr:nvSpPr>
        <xdr:cNvPr id="264" name="フローチャート : 判断 263"/>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67327</xdr:rowOff>
    </xdr:from>
    <xdr:ext cx="736600" cy="259045"/>
    <xdr:sp macro="" textlink="">
      <xdr:nvSpPr>
        <xdr:cNvPr id="265" name="テキスト ボックス 264"/>
        <xdr:cNvSpPr txBox="1"/>
      </xdr:nvSpPr>
      <xdr:spPr>
        <a:xfrm>
          <a:off x="15798800" y="1464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29936</xdr:rowOff>
    </xdr:from>
    <xdr:to>
      <xdr:col>22</xdr:col>
      <xdr:colOff>203200</xdr:colOff>
      <xdr:row>83</xdr:row>
      <xdr:rowOff>52916</xdr:rowOff>
    </xdr:to>
    <xdr:cxnSp macro="">
      <xdr:nvCxnSpPr>
        <xdr:cNvPr id="266" name="直線コネクタ 265"/>
        <xdr:cNvCxnSpPr/>
      </xdr:nvCxnSpPr>
      <xdr:spPr>
        <a:xfrm>
          <a:off x="14401800" y="14260286"/>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94948</xdr:rowOff>
    </xdr:from>
    <xdr:to>
      <xdr:col>22</xdr:col>
      <xdr:colOff>254000</xdr:colOff>
      <xdr:row>85</xdr:row>
      <xdr:rowOff>25098</xdr:rowOff>
    </xdr:to>
    <xdr:sp macro="" textlink="">
      <xdr:nvSpPr>
        <xdr:cNvPr id="267" name="フローチャート : 判断 266"/>
        <xdr:cNvSpPr/>
      </xdr:nvSpPr>
      <xdr:spPr>
        <a:xfrm>
          <a:off x="15240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9875</xdr:rowOff>
    </xdr:from>
    <xdr:ext cx="762000" cy="259045"/>
    <xdr:sp macro="" textlink="">
      <xdr:nvSpPr>
        <xdr:cNvPr id="268" name="テキスト ボックス 267"/>
        <xdr:cNvSpPr txBox="1"/>
      </xdr:nvSpPr>
      <xdr:spPr>
        <a:xfrm>
          <a:off x="14909800" y="1458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29936</xdr:rowOff>
    </xdr:from>
    <xdr:to>
      <xdr:col>21</xdr:col>
      <xdr:colOff>0</xdr:colOff>
      <xdr:row>88</xdr:row>
      <xdr:rowOff>160866</xdr:rowOff>
    </xdr:to>
    <xdr:cxnSp macro="">
      <xdr:nvCxnSpPr>
        <xdr:cNvPr id="269" name="直線コネクタ 268"/>
        <xdr:cNvCxnSpPr/>
      </xdr:nvCxnSpPr>
      <xdr:spPr>
        <a:xfrm flipV="1">
          <a:off x="13512800" y="14260286"/>
          <a:ext cx="889000" cy="988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83457</xdr:rowOff>
    </xdr:from>
    <xdr:to>
      <xdr:col>21</xdr:col>
      <xdr:colOff>50800</xdr:colOff>
      <xdr:row>85</xdr:row>
      <xdr:rowOff>13607</xdr:rowOff>
    </xdr:to>
    <xdr:sp macro="" textlink="">
      <xdr:nvSpPr>
        <xdr:cNvPr id="270" name="フローチャート : 判断 269"/>
        <xdr:cNvSpPr/>
      </xdr:nvSpPr>
      <xdr:spPr>
        <a:xfrm>
          <a:off x="14351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169834</xdr:rowOff>
    </xdr:from>
    <xdr:ext cx="762000" cy="259045"/>
    <xdr:sp macro="" textlink="">
      <xdr:nvSpPr>
        <xdr:cNvPr id="271" name="テキスト ボックス 270"/>
        <xdr:cNvSpPr txBox="1"/>
      </xdr:nvSpPr>
      <xdr:spPr>
        <a:xfrm>
          <a:off x="14020800" y="1457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19</xdr:col>
      <xdr:colOff>431800</xdr:colOff>
      <xdr:row>90</xdr:row>
      <xdr:rowOff>19957</xdr:rowOff>
    </xdr:from>
    <xdr:to>
      <xdr:col>19</xdr:col>
      <xdr:colOff>533400</xdr:colOff>
      <xdr:row>90</xdr:row>
      <xdr:rowOff>121557</xdr:rowOff>
    </xdr:to>
    <xdr:sp macro="" textlink="">
      <xdr:nvSpPr>
        <xdr:cNvPr id="272" name="フローチャート : 判断 271"/>
        <xdr:cNvSpPr/>
      </xdr:nvSpPr>
      <xdr:spPr>
        <a:xfrm>
          <a:off x="13462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106334</xdr:rowOff>
    </xdr:from>
    <xdr:ext cx="762000" cy="259045"/>
    <xdr:sp macro="" textlink="">
      <xdr:nvSpPr>
        <xdr:cNvPr id="273" name="テキスト ボックス 272"/>
        <xdr:cNvSpPr txBox="1"/>
      </xdr:nvSpPr>
      <xdr:spPr>
        <a:xfrm>
          <a:off x="13131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4" name="テキスト ボックス 27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5" name="テキスト ボックス 27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6" name="テキスト ボックス 27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7" name="テキスト ボックス 27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8" name="テキスト ボックス 27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82</xdr:row>
      <xdr:rowOff>162077</xdr:rowOff>
    </xdr:from>
    <xdr:to>
      <xdr:col>24</xdr:col>
      <xdr:colOff>609600</xdr:colOff>
      <xdr:row>83</xdr:row>
      <xdr:rowOff>92227</xdr:rowOff>
    </xdr:to>
    <xdr:sp macro="" textlink="">
      <xdr:nvSpPr>
        <xdr:cNvPr id="279" name="円/楕円 278"/>
        <xdr:cNvSpPr/>
      </xdr:nvSpPr>
      <xdr:spPr>
        <a:xfrm>
          <a:off x="169672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7154</xdr:rowOff>
    </xdr:from>
    <xdr:ext cx="762000" cy="259045"/>
    <xdr:sp macro="" textlink="">
      <xdr:nvSpPr>
        <xdr:cNvPr id="280" name="給与水準   （国との比較）該当値テキスト"/>
        <xdr:cNvSpPr txBox="1"/>
      </xdr:nvSpPr>
      <xdr:spPr>
        <a:xfrm>
          <a:off x="17106900" y="1406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25098</xdr:rowOff>
    </xdr:from>
    <xdr:to>
      <xdr:col>23</xdr:col>
      <xdr:colOff>457200</xdr:colOff>
      <xdr:row>83</xdr:row>
      <xdr:rowOff>126698</xdr:rowOff>
    </xdr:to>
    <xdr:sp macro="" textlink="">
      <xdr:nvSpPr>
        <xdr:cNvPr id="281" name="円/楕円 280"/>
        <xdr:cNvSpPr/>
      </xdr:nvSpPr>
      <xdr:spPr>
        <a:xfrm>
          <a:off x="16129000" y="1425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136875</xdr:rowOff>
    </xdr:from>
    <xdr:ext cx="736600" cy="259045"/>
    <xdr:sp macro="" textlink="">
      <xdr:nvSpPr>
        <xdr:cNvPr id="282" name="テキスト ボックス 281"/>
        <xdr:cNvSpPr txBox="1"/>
      </xdr:nvSpPr>
      <xdr:spPr>
        <a:xfrm>
          <a:off x="15798800" y="1402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2116</xdr:rowOff>
    </xdr:from>
    <xdr:to>
      <xdr:col>22</xdr:col>
      <xdr:colOff>254000</xdr:colOff>
      <xdr:row>83</xdr:row>
      <xdr:rowOff>103716</xdr:rowOff>
    </xdr:to>
    <xdr:sp macro="" textlink="">
      <xdr:nvSpPr>
        <xdr:cNvPr id="283" name="円/楕円 282"/>
        <xdr:cNvSpPr/>
      </xdr:nvSpPr>
      <xdr:spPr>
        <a:xfrm>
          <a:off x="15240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113893</xdr:rowOff>
    </xdr:from>
    <xdr:ext cx="762000" cy="259045"/>
    <xdr:sp macro="" textlink="">
      <xdr:nvSpPr>
        <xdr:cNvPr id="284" name="テキスト ボックス 283"/>
        <xdr:cNvSpPr txBox="1"/>
      </xdr:nvSpPr>
      <xdr:spPr>
        <a:xfrm>
          <a:off x="14909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150586</xdr:rowOff>
    </xdr:from>
    <xdr:to>
      <xdr:col>21</xdr:col>
      <xdr:colOff>50800</xdr:colOff>
      <xdr:row>83</xdr:row>
      <xdr:rowOff>80736</xdr:rowOff>
    </xdr:to>
    <xdr:sp macro="" textlink="">
      <xdr:nvSpPr>
        <xdr:cNvPr id="285" name="円/楕円 284"/>
        <xdr:cNvSpPr/>
      </xdr:nvSpPr>
      <xdr:spPr>
        <a:xfrm>
          <a:off x="14351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90913</xdr:rowOff>
    </xdr:from>
    <xdr:ext cx="762000" cy="259045"/>
    <xdr:sp macro="" textlink="">
      <xdr:nvSpPr>
        <xdr:cNvPr id="286" name="テキスト ボックス 285"/>
        <xdr:cNvSpPr txBox="1"/>
      </xdr:nvSpPr>
      <xdr:spPr>
        <a:xfrm>
          <a:off x="14020800" y="1397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110066</xdr:rowOff>
    </xdr:from>
    <xdr:to>
      <xdr:col>19</xdr:col>
      <xdr:colOff>533400</xdr:colOff>
      <xdr:row>89</xdr:row>
      <xdr:rowOff>40216</xdr:rowOff>
    </xdr:to>
    <xdr:sp macro="" textlink="">
      <xdr:nvSpPr>
        <xdr:cNvPr id="287" name="円/楕円 286"/>
        <xdr:cNvSpPr/>
      </xdr:nvSpPr>
      <xdr:spPr>
        <a:xfrm>
          <a:off x="13462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50393</xdr:rowOff>
    </xdr:from>
    <xdr:ext cx="762000" cy="259045"/>
    <xdr:sp macro="" textlink="">
      <xdr:nvSpPr>
        <xdr:cNvPr id="288" name="テキスト ボックス 287"/>
        <xdr:cNvSpPr txBox="1"/>
      </xdr:nvSpPr>
      <xdr:spPr>
        <a:xfrm>
          <a:off x="13131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9" name="正方形/長方形 28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0" name="テキスト ボックス 28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1" name="テキスト ボックス 29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2" name="正方形/長方形 29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3" name="正方形/長方形 29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4" name="正方形/長方形 29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5" name="正方形/長方形 29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6" name="正方形/長方形 29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7" name="正方形/長方形 29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8" name="正方形/長方形 29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9" name="正方形/長方形 29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0" name="正方形/長方形 29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1" name="テキスト ボックス 30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ea"/>
              <a:ea typeface="+mn-ea"/>
              <a:cs typeface="+mn-cs"/>
            </a:rPr>
            <a:t>　前回の定員管理方針（期間：平成</a:t>
          </a:r>
          <a:r>
            <a:rPr lang="en-US" altLang="ja-JP" sz="1300">
              <a:solidFill>
                <a:schemeClr val="dk1"/>
              </a:solidFill>
              <a:effectLst/>
              <a:latin typeface="+mn-ea"/>
              <a:ea typeface="+mn-ea"/>
              <a:cs typeface="+mn-cs"/>
            </a:rPr>
            <a:t>26</a:t>
          </a:r>
          <a:r>
            <a:rPr lang="ja-JP" altLang="ja-JP" sz="1300">
              <a:solidFill>
                <a:schemeClr val="dk1"/>
              </a:solidFill>
              <a:effectLst/>
              <a:latin typeface="+mn-ea"/>
              <a:ea typeface="+mn-ea"/>
              <a:cs typeface="+mn-cs"/>
            </a:rPr>
            <a:t>年度～</a:t>
          </a:r>
          <a:r>
            <a:rPr lang="en-US" altLang="ja-JP" sz="1300">
              <a:solidFill>
                <a:schemeClr val="dk1"/>
              </a:solidFill>
              <a:effectLst/>
              <a:latin typeface="+mn-ea"/>
              <a:ea typeface="+mn-ea"/>
              <a:cs typeface="+mn-cs"/>
            </a:rPr>
            <a:t>29</a:t>
          </a:r>
          <a:r>
            <a:rPr lang="ja-JP" altLang="ja-JP" sz="1300">
              <a:solidFill>
                <a:schemeClr val="dk1"/>
              </a:solidFill>
              <a:effectLst/>
              <a:latin typeface="+mn-ea"/>
              <a:ea typeface="+mn-ea"/>
              <a:cs typeface="+mn-cs"/>
            </a:rPr>
            <a:t>年度）において、中核市移行等に伴う人員増も含め</a:t>
          </a:r>
          <a:r>
            <a:rPr lang="en-US" altLang="ja-JP" sz="1300">
              <a:solidFill>
                <a:schemeClr val="dk1"/>
              </a:solidFill>
              <a:effectLst/>
              <a:latin typeface="+mn-ea"/>
              <a:ea typeface="+mn-ea"/>
              <a:cs typeface="+mn-cs"/>
            </a:rPr>
            <a:t>2,300</a:t>
          </a:r>
          <a:r>
            <a:rPr lang="ja-JP" altLang="ja-JP" sz="1300">
              <a:solidFill>
                <a:schemeClr val="dk1"/>
              </a:solidFill>
              <a:effectLst/>
              <a:latin typeface="+mn-ea"/>
              <a:ea typeface="+mn-ea"/>
              <a:cs typeface="+mn-cs"/>
            </a:rPr>
            <a:t>人程度を維持することを目標に定員管理に取り組み、一定の成果を上げた。</a:t>
          </a:r>
        </a:p>
        <a:p>
          <a:r>
            <a:rPr lang="ja-JP" altLang="ja-JP" sz="1300">
              <a:solidFill>
                <a:schemeClr val="dk1"/>
              </a:solidFill>
              <a:effectLst/>
              <a:latin typeface="+mn-ea"/>
              <a:ea typeface="+mn-ea"/>
              <a:cs typeface="+mn-cs"/>
            </a:rPr>
            <a:t>　新たな定員管理方針（期間：平成</a:t>
          </a:r>
          <a:r>
            <a:rPr lang="en-US" altLang="ja-JP" sz="1300">
              <a:solidFill>
                <a:schemeClr val="dk1"/>
              </a:solidFill>
              <a:effectLst/>
              <a:latin typeface="+mn-ea"/>
              <a:ea typeface="+mn-ea"/>
              <a:cs typeface="+mn-cs"/>
            </a:rPr>
            <a:t>30</a:t>
          </a:r>
          <a:r>
            <a:rPr lang="ja-JP" altLang="ja-JP" sz="1300">
              <a:solidFill>
                <a:schemeClr val="dk1"/>
              </a:solidFill>
              <a:effectLst/>
              <a:latin typeface="+mn-ea"/>
              <a:ea typeface="+mn-ea"/>
              <a:cs typeface="+mn-cs"/>
            </a:rPr>
            <a:t>年度～</a:t>
          </a:r>
          <a:r>
            <a:rPr lang="en-US" altLang="ja-JP" sz="1300">
              <a:solidFill>
                <a:schemeClr val="dk1"/>
              </a:solidFill>
              <a:effectLst/>
              <a:latin typeface="+mn-ea"/>
              <a:ea typeface="+mn-ea"/>
              <a:cs typeface="+mn-cs"/>
            </a:rPr>
            <a:t>34</a:t>
          </a:r>
          <a:r>
            <a:rPr lang="ja-JP" altLang="ja-JP" sz="1300">
              <a:solidFill>
                <a:schemeClr val="dk1"/>
              </a:solidFill>
              <a:effectLst/>
              <a:latin typeface="+mn-ea"/>
              <a:ea typeface="+mn-ea"/>
              <a:cs typeface="+mn-cs"/>
            </a:rPr>
            <a:t>年度）では、市民サービスの維持・向上に努めると同時に、職員のワークライフバランスにも配慮しつつ適正な定員管理を推進する。</a:t>
          </a:r>
          <a:endParaRPr kumimoji="1" lang="ja-JP" altLang="en-US" sz="1300">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302" name="テキスト ボックス 30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3" name="直線コネクタ 30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4" name="テキスト ボックス 30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5" name="直線コネクタ 30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6" name="テキスト ボックス 30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7" name="直線コネクタ 30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8" name="テキスト ボックス 30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11" name="直線コネクタ 31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2" name="テキスト ボックス 31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3" name="直線コネクタ 31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4" name="テキスト ボックス 31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133562</xdr:rowOff>
    </xdr:from>
    <xdr:to>
      <xdr:col>24</xdr:col>
      <xdr:colOff>558800</xdr:colOff>
      <xdr:row>66</xdr:row>
      <xdr:rowOff>6138</xdr:rowOff>
    </xdr:to>
    <xdr:cxnSp macro="">
      <xdr:nvCxnSpPr>
        <xdr:cNvPr id="318" name="直線コネクタ 317"/>
        <xdr:cNvCxnSpPr/>
      </xdr:nvCxnSpPr>
      <xdr:spPr>
        <a:xfrm flipV="1">
          <a:off x="17018000" y="9906212"/>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149665</xdr:rowOff>
    </xdr:from>
    <xdr:ext cx="762000" cy="259045"/>
    <xdr:sp macro="" textlink="">
      <xdr:nvSpPr>
        <xdr:cNvPr id="319" name="定員管理の状況最小値テキスト"/>
        <xdr:cNvSpPr txBox="1"/>
      </xdr:nvSpPr>
      <xdr:spPr>
        <a:xfrm>
          <a:off x="17106900" y="11293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66</xdr:row>
      <xdr:rowOff>6138</xdr:rowOff>
    </xdr:from>
    <xdr:to>
      <xdr:col>24</xdr:col>
      <xdr:colOff>647700</xdr:colOff>
      <xdr:row>66</xdr:row>
      <xdr:rowOff>6138</xdr:rowOff>
    </xdr:to>
    <xdr:cxnSp macro="">
      <xdr:nvCxnSpPr>
        <xdr:cNvPr id="320" name="直線コネクタ 319"/>
        <xdr:cNvCxnSpPr/>
      </xdr:nvCxnSpPr>
      <xdr:spPr>
        <a:xfrm>
          <a:off x="16929100" y="11321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48489</xdr:rowOff>
    </xdr:from>
    <xdr:ext cx="762000" cy="259045"/>
    <xdr:sp macro="" textlink="">
      <xdr:nvSpPr>
        <xdr:cNvPr id="321" name="定員管理の状況最大値テキスト"/>
        <xdr:cNvSpPr txBox="1"/>
      </xdr:nvSpPr>
      <xdr:spPr>
        <a:xfrm>
          <a:off x="17106900" y="9649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4.79</a:t>
          </a:r>
          <a:endParaRPr kumimoji="1" lang="ja-JP" altLang="en-US" sz="1000" b="1">
            <a:latin typeface="ＭＳ Ｐゴシック"/>
          </a:endParaRPr>
        </a:p>
      </xdr:txBody>
    </xdr:sp>
    <xdr:clientData/>
  </xdr:oneCellAnchor>
  <xdr:twoCellAnchor>
    <xdr:from>
      <xdr:col>24</xdr:col>
      <xdr:colOff>469900</xdr:colOff>
      <xdr:row>57</xdr:row>
      <xdr:rowOff>133562</xdr:rowOff>
    </xdr:from>
    <xdr:to>
      <xdr:col>24</xdr:col>
      <xdr:colOff>647700</xdr:colOff>
      <xdr:row>57</xdr:row>
      <xdr:rowOff>133562</xdr:rowOff>
    </xdr:to>
    <xdr:cxnSp macro="">
      <xdr:nvCxnSpPr>
        <xdr:cNvPr id="322" name="直線コネクタ 321"/>
        <xdr:cNvCxnSpPr/>
      </xdr:nvCxnSpPr>
      <xdr:spPr>
        <a:xfrm>
          <a:off x="16929100" y="9906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79163</xdr:rowOff>
    </xdr:from>
    <xdr:to>
      <xdr:col>24</xdr:col>
      <xdr:colOff>558800</xdr:colOff>
      <xdr:row>61</xdr:row>
      <xdr:rowOff>99271</xdr:rowOff>
    </xdr:to>
    <xdr:cxnSp macro="">
      <xdr:nvCxnSpPr>
        <xdr:cNvPr id="323" name="直線コネクタ 322"/>
        <xdr:cNvCxnSpPr/>
      </xdr:nvCxnSpPr>
      <xdr:spPr>
        <a:xfrm flipV="1">
          <a:off x="16179800" y="10537613"/>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147972</xdr:rowOff>
    </xdr:from>
    <xdr:ext cx="762000" cy="259045"/>
    <xdr:sp macro="" textlink="">
      <xdr:nvSpPr>
        <xdr:cNvPr id="324" name="定員管理の状況平均値テキスト"/>
        <xdr:cNvSpPr txBox="1"/>
      </xdr:nvSpPr>
      <xdr:spPr>
        <a:xfrm>
          <a:off x="17106900" y="1026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131445</xdr:rowOff>
    </xdr:from>
    <xdr:to>
      <xdr:col>24</xdr:col>
      <xdr:colOff>609600</xdr:colOff>
      <xdr:row>61</xdr:row>
      <xdr:rowOff>61595</xdr:rowOff>
    </xdr:to>
    <xdr:sp macro="" textlink="">
      <xdr:nvSpPr>
        <xdr:cNvPr id="325" name="フローチャート : 判断 324"/>
        <xdr:cNvSpPr/>
      </xdr:nvSpPr>
      <xdr:spPr>
        <a:xfrm>
          <a:off x="169672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95250</xdr:rowOff>
    </xdr:from>
    <xdr:to>
      <xdr:col>23</xdr:col>
      <xdr:colOff>406400</xdr:colOff>
      <xdr:row>61</xdr:row>
      <xdr:rowOff>99271</xdr:rowOff>
    </xdr:to>
    <xdr:cxnSp macro="">
      <xdr:nvCxnSpPr>
        <xdr:cNvPr id="326" name="直線コネクタ 325"/>
        <xdr:cNvCxnSpPr/>
      </xdr:nvCxnSpPr>
      <xdr:spPr>
        <a:xfrm>
          <a:off x="15290800" y="10553700"/>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107315</xdr:rowOff>
    </xdr:from>
    <xdr:to>
      <xdr:col>23</xdr:col>
      <xdr:colOff>457200</xdr:colOff>
      <xdr:row>61</xdr:row>
      <xdr:rowOff>37465</xdr:rowOff>
    </xdr:to>
    <xdr:sp macro="" textlink="">
      <xdr:nvSpPr>
        <xdr:cNvPr id="327" name="フローチャート : 判断 326"/>
        <xdr:cNvSpPr/>
      </xdr:nvSpPr>
      <xdr:spPr>
        <a:xfrm>
          <a:off x="16129000" y="1039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47642</xdr:rowOff>
    </xdr:from>
    <xdr:ext cx="736600" cy="259045"/>
    <xdr:sp macro="" textlink="">
      <xdr:nvSpPr>
        <xdr:cNvPr id="328" name="テキスト ボックス 327"/>
        <xdr:cNvSpPr txBox="1"/>
      </xdr:nvSpPr>
      <xdr:spPr>
        <a:xfrm>
          <a:off x="15798800" y="10163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91229</xdr:rowOff>
    </xdr:from>
    <xdr:to>
      <xdr:col>22</xdr:col>
      <xdr:colOff>203200</xdr:colOff>
      <xdr:row>61</xdr:row>
      <xdr:rowOff>95250</xdr:rowOff>
    </xdr:to>
    <xdr:cxnSp macro="">
      <xdr:nvCxnSpPr>
        <xdr:cNvPr id="329" name="直線コネクタ 328"/>
        <xdr:cNvCxnSpPr/>
      </xdr:nvCxnSpPr>
      <xdr:spPr>
        <a:xfrm>
          <a:off x="14401800" y="10549679"/>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119380</xdr:rowOff>
    </xdr:from>
    <xdr:to>
      <xdr:col>22</xdr:col>
      <xdr:colOff>254000</xdr:colOff>
      <xdr:row>61</xdr:row>
      <xdr:rowOff>49530</xdr:rowOff>
    </xdr:to>
    <xdr:sp macro="" textlink="">
      <xdr:nvSpPr>
        <xdr:cNvPr id="330" name="フローチャート : 判断 329"/>
        <xdr:cNvSpPr/>
      </xdr:nvSpPr>
      <xdr:spPr>
        <a:xfrm>
          <a:off x="15240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59707</xdr:rowOff>
    </xdr:from>
    <xdr:ext cx="762000" cy="259045"/>
    <xdr:sp macro="" textlink="">
      <xdr:nvSpPr>
        <xdr:cNvPr id="331" name="テキスト ボックス 330"/>
        <xdr:cNvSpPr txBox="1"/>
      </xdr:nvSpPr>
      <xdr:spPr>
        <a:xfrm>
          <a:off x="14909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91229</xdr:rowOff>
    </xdr:from>
    <xdr:to>
      <xdr:col>21</xdr:col>
      <xdr:colOff>0</xdr:colOff>
      <xdr:row>61</xdr:row>
      <xdr:rowOff>111337</xdr:rowOff>
    </xdr:to>
    <xdr:cxnSp macro="">
      <xdr:nvCxnSpPr>
        <xdr:cNvPr id="332" name="直線コネクタ 331"/>
        <xdr:cNvCxnSpPr/>
      </xdr:nvCxnSpPr>
      <xdr:spPr>
        <a:xfrm flipV="1">
          <a:off x="13512800" y="10549679"/>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123402</xdr:rowOff>
    </xdr:from>
    <xdr:to>
      <xdr:col>21</xdr:col>
      <xdr:colOff>50800</xdr:colOff>
      <xdr:row>61</xdr:row>
      <xdr:rowOff>53552</xdr:rowOff>
    </xdr:to>
    <xdr:sp macro="" textlink="">
      <xdr:nvSpPr>
        <xdr:cNvPr id="333" name="フローチャート : 判断 332"/>
        <xdr:cNvSpPr/>
      </xdr:nvSpPr>
      <xdr:spPr>
        <a:xfrm>
          <a:off x="14351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63729</xdr:rowOff>
    </xdr:from>
    <xdr:ext cx="762000" cy="259045"/>
    <xdr:sp macro="" textlink="">
      <xdr:nvSpPr>
        <xdr:cNvPr id="334" name="テキスト ボックス 333"/>
        <xdr:cNvSpPr txBox="1"/>
      </xdr:nvSpPr>
      <xdr:spPr>
        <a:xfrm>
          <a:off x="14020800" y="10179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115358</xdr:rowOff>
    </xdr:from>
    <xdr:to>
      <xdr:col>19</xdr:col>
      <xdr:colOff>533400</xdr:colOff>
      <xdr:row>61</xdr:row>
      <xdr:rowOff>45508</xdr:rowOff>
    </xdr:to>
    <xdr:sp macro="" textlink="">
      <xdr:nvSpPr>
        <xdr:cNvPr id="335" name="フローチャート : 判断 334"/>
        <xdr:cNvSpPr/>
      </xdr:nvSpPr>
      <xdr:spPr>
        <a:xfrm>
          <a:off x="13462000" y="10402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55685</xdr:rowOff>
    </xdr:from>
    <xdr:ext cx="762000" cy="259045"/>
    <xdr:sp macro="" textlink="">
      <xdr:nvSpPr>
        <xdr:cNvPr id="336" name="テキスト ボックス 335"/>
        <xdr:cNvSpPr txBox="1"/>
      </xdr:nvSpPr>
      <xdr:spPr>
        <a:xfrm>
          <a:off x="13131800" y="10171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61</xdr:row>
      <xdr:rowOff>28363</xdr:rowOff>
    </xdr:from>
    <xdr:to>
      <xdr:col>24</xdr:col>
      <xdr:colOff>609600</xdr:colOff>
      <xdr:row>61</xdr:row>
      <xdr:rowOff>129963</xdr:rowOff>
    </xdr:to>
    <xdr:sp macro="" textlink="">
      <xdr:nvSpPr>
        <xdr:cNvPr id="342" name="円/楕円 341"/>
        <xdr:cNvSpPr/>
      </xdr:nvSpPr>
      <xdr:spPr>
        <a:xfrm>
          <a:off x="169672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440</xdr:rowOff>
    </xdr:from>
    <xdr:ext cx="762000" cy="259045"/>
    <xdr:sp macro="" textlink="">
      <xdr:nvSpPr>
        <xdr:cNvPr id="343" name="定員管理の状況該当値テキスト"/>
        <xdr:cNvSpPr txBox="1"/>
      </xdr:nvSpPr>
      <xdr:spPr>
        <a:xfrm>
          <a:off x="17106900" y="10458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48471</xdr:rowOff>
    </xdr:from>
    <xdr:to>
      <xdr:col>23</xdr:col>
      <xdr:colOff>457200</xdr:colOff>
      <xdr:row>61</xdr:row>
      <xdr:rowOff>150071</xdr:rowOff>
    </xdr:to>
    <xdr:sp macro="" textlink="">
      <xdr:nvSpPr>
        <xdr:cNvPr id="344" name="円/楕円 343"/>
        <xdr:cNvSpPr/>
      </xdr:nvSpPr>
      <xdr:spPr>
        <a:xfrm>
          <a:off x="16129000" y="1050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134848</xdr:rowOff>
    </xdr:from>
    <xdr:ext cx="736600" cy="259045"/>
    <xdr:sp macro="" textlink="">
      <xdr:nvSpPr>
        <xdr:cNvPr id="345" name="テキスト ボックス 344"/>
        <xdr:cNvSpPr txBox="1"/>
      </xdr:nvSpPr>
      <xdr:spPr>
        <a:xfrm>
          <a:off x="15798800" y="10593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44450</xdr:rowOff>
    </xdr:from>
    <xdr:to>
      <xdr:col>22</xdr:col>
      <xdr:colOff>254000</xdr:colOff>
      <xdr:row>61</xdr:row>
      <xdr:rowOff>146050</xdr:rowOff>
    </xdr:to>
    <xdr:sp macro="" textlink="">
      <xdr:nvSpPr>
        <xdr:cNvPr id="346" name="円/楕円 345"/>
        <xdr:cNvSpPr/>
      </xdr:nvSpPr>
      <xdr:spPr>
        <a:xfrm>
          <a:off x="15240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130827</xdr:rowOff>
    </xdr:from>
    <xdr:ext cx="762000" cy="259045"/>
    <xdr:sp macro="" textlink="">
      <xdr:nvSpPr>
        <xdr:cNvPr id="347" name="テキスト ボックス 346"/>
        <xdr:cNvSpPr txBox="1"/>
      </xdr:nvSpPr>
      <xdr:spPr>
        <a:xfrm>
          <a:off x="14909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40429</xdr:rowOff>
    </xdr:from>
    <xdr:to>
      <xdr:col>21</xdr:col>
      <xdr:colOff>50800</xdr:colOff>
      <xdr:row>61</xdr:row>
      <xdr:rowOff>142029</xdr:rowOff>
    </xdr:to>
    <xdr:sp macro="" textlink="">
      <xdr:nvSpPr>
        <xdr:cNvPr id="348" name="円/楕円 347"/>
        <xdr:cNvSpPr/>
      </xdr:nvSpPr>
      <xdr:spPr>
        <a:xfrm>
          <a:off x="14351000" y="10498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126806</xdr:rowOff>
    </xdr:from>
    <xdr:ext cx="762000" cy="259045"/>
    <xdr:sp macro="" textlink="">
      <xdr:nvSpPr>
        <xdr:cNvPr id="349" name="テキスト ボックス 348"/>
        <xdr:cNvSpPr txBox="1"/>
      </xdr:nvSpPr>
      <xdr:spPr>
        <a:xfrm>
          <a:off x="14020800" y="10585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50" name="円/楕円 349"/>
        <xdr:cNvSpPr/>
      </xdr:nvSpPr>
      <xdr:spPr>
        <a:xfrm>
          <a:off x="13462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146914</xdr:rowOff>
    </xdr:from>
    <xdr:ext cx="762000" cy="259045"/>
    <xdr:sp macro="" textlink="">
      <xdr:nvSpPr>
        <xdr:cNvPr id="351" name="テキスト ボックス 350"/>
        <xdr:cNvSpPr txBox="1"/>
      </xdr:nvSpPr>
      <xdr:spPr>
        <a:xfrm>
          <a:off x="13131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主に市民税・固定資産税・市たばこ税や地方消費税交付金などの基準財政収入額の増などにより、標準財政規模が増となり</a:t>
          </a:r>
          <a:r>
            <a:rPr kumimoji="1" lang="en-US" altLang="ja-JP" sz="1300">
              <a:latin typeface="ＭＳ Ｐゴシック"/>
            </a:rPr>
            <a:t>0.4</a:t>
          </a:r>
          <a:r>
            <a:rPr kumimoji="1" lang="ja-JP" altLang="en-US" sz="1300">
              <a:latin typeface="ＭＳ Ｐゴシック"/>
            </a:rPr>
            <a:t>ポイント改善している。年々改善傾向にはあるものの、類似団体と比較すると未だ高い状況にあるので、今後も起債事業を厳選するなど 一層の財政健全化に努める。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44</xdr:row>
      <xdr:rowOff>155448</xdr:rowOff>
    </xdr:to>
    <xdr:cxnSp macro="">
      <xdr:nvCxnSpPr>
        <xdr:cNvPr id="378" name="直線コネクタ 377"/>
        <xdr:cNvCxnSpPr/>
      </xdr:nvCxnSpPr>
      <xdr:spPr>
        <a:xfrm flipV="1">
          <a:off x="17018000" y="6125972"/>
          <a:ext cx="0" cy="15732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127525</xdr:rowOff>
    </xdr:from>
    <xdr:ext cx="762000" cy="259045"/>
    <xdr:sp macro="" textlink="">
      <xdr:nvSpPr>
        <xdr:cNvPr id="379" name="公債費負担の状況最小値テキスト"/>
        <xdr:cNvSpPr txBox="1"/>
      </xdr:nvSpPr>
      <xdr:spPr>
        <a:xfrm>
          <a:off x="17106900" y="767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24</xdr:col>
      <xdr:colOff>469900</xdr:colOff>
      <xdr:row>44</xdr:row>
      <xdr:rowOff>155448</xdr:rowOff>
    </xdr:from>
    <xdr:to>
      <xdr:col>24</xdr:col>
      <xdr:colOff>647700</xdr:colOff>
      <xdr:row>44</xdr:row>
      <xdr:rowOff>155448</xdr:rowOff>
    </xdr:to>
    <xdr:cxnSp macro="">
      <xdr:nvCxnSpPr>
        <xdr:cNvPr id="380" name="直線コネクタ 379"/>
        <xdr:cNvCxnSpPr/>
      </xdr:nvCxnSpPr>
      <xdr:spPr>
        <a:xfrm>
          <a:off x="16929100" y="769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81"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82" name="直線コネクタ 381"/>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124206</xdr:rowOff>
    </xdr:from>
    <xdr:to>
      <xdr:col>24</xdr:col>
      <xdr:colOff>558800</xdr:colOff>
      <xdr:row>43</xdr:row>
      <xdr:rowOff>162814</xdr:rowOff>
    </xdr:to>
    <xdr:cxnSp macro="">
      <xdr:nvCxnSpPr>
        <xdr:cNvPr id="383" name="直線コネクタ 382"/>
        <xdr:cNvCxnSpPr/>
      </xdr:nvCxnSpPr>
      <xdr:spPr>
        <a:xfrm flipV="1">
          <a:off x="16179800" y="749655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158005</xdr:rowOff>
    </xdr:from>
    <xdr:ext cx="762000" cy="259045"/>
    <xdr:sp macro="" textlink="">
      <xdr:nvSpPr>
        <xdr:cNvPr id="384" name="公債費負担の状況平均値テキスト"/>
        <xdr:cNvSpPr txBox="1"/>
      </xdr:nvSpPr>
      <xdr:spPr>
        <a:xfrm>
          <a:off x="17106900" y="6673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141478</xdr:rowOff>
    </xdr:from>
    <xdr:to>
      <xdr:col>24</xdr:col>
      <xdr:colOff>609600</xdr:colOff>
      <xdr:row>40</xdr:row>
      <xdr:rowOff>71628</xdr:rowOff>
    </xdr:to>
    <xdr:sp macro="" textlink="">
      <xdr:nvSpPr>
        <xdr:cNvPr id="385" name="フローチャート : 判断 384"/>
        <xdr:cNvSpPr/>
      </xdr:nvSpPr>
      <xdr:spPr>
        <a:xfrm>
          <a:off x="16967200" y="682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162814</xdr:rowOff>
    </xdr:from>
    <xdr:to>
      <xdr:col>23</xdr:col>
      <xdr:colOff>406400</xdr:colOff>
      <xdr:row>44</xdr:row>
      <xdr:rowOff>49276</xdr:rowOff>
    </xdr:to>
    <xdr:cxnSp macro="">
      <xdr:nvCxnSpPr>
        <xdr:cNvPr id="386" name="直線コネクタ 385"/>
        <xdr:cNvCxnSpPr/>
      </xdr:nvCxnSpPr>
      <xdr:spPr>
        <a:xfrm flipV="1">
          <a:off x="15290800" y="753516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170434</xdr:rowOff>
    </xdr:from>
    <xdr:to>
      <xdr:col>23</xdr:col>
      <xdr:colOff>457200</xdr:colOff>
      <xdr:row>40</xdr:row>
      <xdr:rowOff>100584</xdr:rowOff>
    </xdr:to>
    <xdr:sp macro="" textlink="">
      <xdr:nvSpPr>
        <xdr:cNvPr id="387" name="フローチャート : 判断 386"/>
        <xdr:cNvSpPr/>
      </xdr:nvSpPr>
      <xdr:spPr>
        <a:xfrm>
          <a:off x="16129000" y="685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110761</xdr:rowOff>
    </xdr:from>
    <xdr:ext cx="736600" cy="259045"/>
    <xdr:sp macro="" textlink="">
      <xdr:nvSpPr>
        <xdr:cNvPr id="388" name="テキスト ボックス 387"/>
        <xdr:cNvSpPr txBox="1"/>
      </xdr:nvSpPr>
      <xdr:spPr>
        <a:xfrm>
          <a:off x="15798800" y="6625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49276</xdr:rowOff>
    </xdr:from>
    <xdr:to>
      <xdr:col>22</xdr:col>
      <xdr:colOff>203200</xdr:colOff>
      <xdr:row>44</xdr:row>
      <xdr:rowOff>58928</xdr:rowOff>
    </xdr:to>
    <xdr:cxnSp macro="">
      <xdr:nvCxnSpPr>
        <xdr:cNvPr id="389" name="直線コネクタ 388"/>
        <xdr:cNvCxnSpPr/>
      </xdr:nvCxnSpPr>
      <xdr:spPr>
        <a:xfrm flipV="1">
          <a:off x="14401800" y="759307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56896</xdr:rowOff>
    </xdr:from>
    <xdr:to>
      <xdr:col>22</xdr:col>
      <xdr:colOff>254000</xdr:colOff>
      <xdr:row>40</xdr:row>
      <xdr:rowOff>158496</xdr:rowOff>
    </xdr:to>
    <xdr:sp macro="" textlink="">
      <xdr:nvSpPr>
        <xdr:cNvPr id="390" name="フローチャート : 判断 389"/>
        <xdr:cNvSpPr/>
      </xdr:nvSpPr>
      <xdr:spPr>
        <a:xfrm>
          <a:off x="152400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168673</xdr:rowOff>
    </xdr:from>
    <xdr:ext cx="762000" cy="259045"/>
    <xdr:sp macro="" textlink="">
      <xdr:nvSpPr>
        <xdr:cNvPr id="391" name="テキスト ボックス 390"/>
        <xdr:cNvSpPr txBox="1"/>
      </xdr:nvSpPr>
      <xdr:spPr>
        <a:xfrm>
          <a:off x="14909800" y="668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58928</xdr:rowOff>
    </xdr:from>
    <xdr:to>
      <xdr:col>21</xdr:col>
      <xdr:colOff>0</xdr:colOff>
      <xdr:row>44</xdr:row>
      <xdr:rowOff>87884</xdr:rowOff>
    </xdr:to>
    <xdr:cxnSp macro="">
      <xdr:nvCxnSpPr>
        <xdr:cNvPr id="392" name="直線コネクタ 391"/>
        <xdr:cNvCxnSpPr/>
      </xdr:nvCxnSpPr>
      <xdr:spPr>
        <a:xfrm flipV="1">
          <a:off x="13512800" y="760272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134112</xdr:rowOff>
    </xdr:from>
    <xdr:to>
      <xdr:col>21</xdr:col>
      <xdr:colOff>50800</xdr:colOff>
      <xdr:row>41</xdr:row>
      <xdr:rowOff>64262</xdr:rowOff>
    </xdr:to>
    <xdr:sp macro="" textlink="">
      <xdr:nvSpPr>
        <xdr:cNvPr id="393" name="フローチャート : 判断 392"/>
        <xdr:cNvSpPr/>
      </xdr:nvSpPr>
      <xdr:spPr>
        <a:xfrm>
          <a:off x="14351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74439</xdr:rowOff>
    </xdr:from>
    <xdr:ext cx="762000" cy="259045"/>
    <xdr:sp macro="" textlink="">
      <xdr:nvSpPr>
        <xdr:cNvPr id="394" name="テキスト ボックス 393"/>
        <xdr:cNvSpPr txBox="1"/>
      </xdr:nvSpPr>
      <xdr:spPr>
        <a:xfrm>
          <a:off x="14020800" y="676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8636</xdr:rowOff>
    </xdr:from>
    <xdr:to>
      <xdr:col>19</xdr:col>
      <xdr:colOff>533400</xdr:colOff>
      <xdr:row>40</xdr:row>
      <xdr:rowOff>110236</xdr:rowOff>
    </xdr:to>
    <xdr:sp macro="" textlink="">
      <xdr:nvSpPr>
        <xdr:cNvPr id="395" name="フローチャート : 判断 394"/>
        <xdr:cNvSpPr/>
      </xdr:nvSpPr>
      <xdr:spPr>
        <a:xfrm>
          <a:off x="13462000" y="68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120413</xdr:rowOff>
    </xdr:from>
    <xdr:ext cx="762000" cy="259045"/>
    <xdr:sp macro="" textlink="">
      <xdr:nvSpPr>
        <xdr:cNvPr id="396" name="テキスト ボックス 395"/>
        <xdr:cNvSpPr txBox="1"/>
      </xdr:nvSpPr>
      <xdr:spPr>
        <a:xfrm>
          <a:off x="13131800" y="663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43</xdr:row>
      <xdr:rowOff>73406</xdr:rowOff>
    </xdr:from>
    <xdr:to>
      <xdr:col>24</xdr:col>
      <xdr:colOff>609600</xdr:colOff>
      <xdr:row>44</xdr:row>
      <xdr:rowOff>3556</xdr:rowOff>
    </xdr:to>
    <xdr:sp macro="" textlink="">
      <xdr:nvSpPr>
        <xdr:cNvPr id="402" name="円/楕円 401"/>
        <xdr:cNvSpPr/>
      </xdr:nvSpPr>
      <xdr:spPr>
        <a:xfrm>
          <a:off x="16967200" y="744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45483</xdr:rowOff>
    </xdr:from>
    <xdr:ext cx="762000" cy="259045"/>
    <xdr:sp macro="" textlink="">
      <xdr:nvSpPr>
        <xdr:cNvPr id="403" name="公債費負担の状況該当値テキスト"/>
        <xdr:cNvSpPr txBox="1"/>
      </xdr:nvSpPr>
      <xdr:spPr>
        <a:xfrm>
          <a:off x="17106900" y="741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112014</xdr:rowOff>
    </xdr:from>
    <xdr:to>
      <xdr:col>23</xdr:col>
      <xdr:colOff>457200</xdr:colOff>
      <xdr:row>44</xdr:row>
      <xdr:rowOff>42164</xdr:rowOff>
    </xdr:to>
    <xdr:sp macro="" textlink="">
      <xdr:nvSpPr>
        <xdr:cNvPr id="404" name="円/楕円 403"/>
        <xdr:cNvSpPr/>
      </xdr:nvSpPr>
      <xdr:spPr>
        <a:xfrm>
          <a:off x="16129000" y="748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26941</xdr:rowOff>
    </xdr:from>
    <xdr:ext cx="736600" cy="259045"/>
    <xdr:sp macro="" textlink="">
      <xdr:nvSpPr>
        <xdr:cNvPr id="405" name="テキスト ボックス 404"/>
        <xdr:cNvSpPr txBox="1"/>
      </xdr:nvSpPr>
      <xdr:spPr>
        <a:xfrm>
          <a:off x="15798800" y="7570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169926</xdr:rowOff>
    </xdr:from>
    <xdr:to>
      <xdr:col>22</xdr:col>
      <xdr:colOff>254000</xdr:colOff>
      <xdr:row>44</xdr:row>
      <xdr:rowOff>100076</xdr:rowOff>
    </xdr:to>
    <xdr:sp macro="" textlink="">
      <xdr:nvSpPr>
        <xdr:cNvPr id="406" name="円/楕円 405"/>
        <xdr:cNvSpPr/>
      </xdr:nvSpPr>
      <xdr:spPr>
        <a:xfrm>
          <a:off x="15240000" y="75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84853</xdr:rowOff>
    </xdr:from>
    <xdr:ext cx="762000" cy="259045"/>
    <xdr:sp macro="" textlink="">
      <xdr:nvSpPr>
        <xdr:cNvPr id="407" name="テキスト ボックス 406"/>
        <xdr:cNvSpPr txBox="1"/>
      </xdr:nvSpPr>
      <xdr:spPr>
        <a:xfrm>
          <a:off x="14909800" y="762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8128</xdr:rowOff>
    </xdr:from>
    <xdr:to>
      <xdr:col>21</xdr:col>
      <xdr:colOff>50800</xdr:colOff>
      <xdr:row>44</xdr:row>
      <xdr:rowOff>109728</xdr:rowOff>
    </xdr:to>
    <xdr:sp macro="" textlink="">
      <xdr:nvSpPr>
        <xdr:cNvPr id="408" name="円/楕円 407"/>
        <xdr:cNvSpPr/>
      </xdr:nvSpPr>
      <xdr:spPr>
        <a:xfrm>
          <a:off x="14351000" y="755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94505</xdr:rowOff>
    </xdr:from>
    <xdr:ext cx="762000" cy="259045"/>
    <xdr:sp macro="" textlink="">
      <xdr:nvSpPr>
        <xdr:cNvPr id="409" name="テキスト ボックス 408"/>
        <xdr:cNvSpPr txBox="1"/>
      </xdr:nvSpPr>
      <xdr:spPr>
        <a:xfrm>
          <a:off x="14020800" y="763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37084</xdr:rowOff>
    </xdr:from>
    <xdr:to>
      <xdr:col>19</xdr:col>
      <xdr:colOff>533400</xdr:colOff>
      <xdr:row>44</xdr:row>
      <xdr:rowOff>138684</xdr:rowOff>
    </xdr:to>
    <xdr:sp macro="" textlink="">
      <xdr:nvSpPr>
        <xdr:cNvPr id="410" name="円/楕円 409"/>
        <xdr:cNvSpPr/>
      </xdr:nvSpPr>
      <xdr:spPr>
        <a:xfrm>
          <a:off x="13462000" y="758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123461</xdr:rowOff>
    </xdr:from>
    <xdr:ext cx="762000" cy="259045"/>
    <xdr:sp macro="" textlink="">
      <xdr:nvSpPr>
        <xdr:cNvPr id="411" name="テキスト ボックス 410"/>
        <xdr:cNvSpPr txBox="1"/>
      </xdr:nvSpPr>
      <xdr:spPr>
        <a:xfrm>
          <a:off x="13131800" y="766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主に地方債現在高の約</a:t>
          </a:r>
          <a:r>
            <a:rPr kumimoji="1" lang="en-US" altLang="ja-JP" sz="1300">
              <a:latin typeface="ＭＳ Ｐゴシック"/>
            </a:rPr>
            <a:t>14</a:t>
          </a:r>
          <a:r>
            <a:rPr kumimoji="1" lang="ja-JP" altLang="en-US" sz="1300">
              <a:latin typeface="ＭＳ Ｐゴシック"/>
            </a:rPr>
            <a:t>億円減や財政調整基金などの各種基金の増加などによる充当可能財源の約</a:t>
          </a:r>
          <a:r>
            <a:rPr kumimoji="1" lang="en-US" altLang="ja-JP" sz="1300">
              <a:latin typeface="ＭＳ Ｐゴシック"/>
            </a:rPr>
            <a:t>30</a:t>
          </a:r>
          <a:r>
            <a:rPr kumimoji="1" lang="ja-JP" altLang="en-US" sz="1300">
              <a:latin typeface="ＭＳ Ｐゴシック"/>
            </a:rPr>
            <a:t>億円増により、将来負担比率は前年度比</a:t>
          </a:r>
          <a:r>
            <a:rPr kumimoji="1" lang="en-US" altLang="ja-JP" sz="1300">
              <a:latin typeface="ＭＳ Ｐゴシック"/>
            </a:rPr>
            <a:t>11.9</a:t>
          </a:r>
          <a:r>
            <a:rPr kumimoji="1" lang="ja-JP" altLang="en-US" sz="1300">
              <a:latin typeface="ＭＳ Ｐゴシック"/>
            </a:rPr>
            <a:t>ポイント改善している。年々改善傾向にはあるものの、類似団体と比較すると未だ高い状況にあるので、今後も起債事業を厳選するなど 一層の財政健全化に努める。</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8" name="直線コネクタ 42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9" name="テキスト ボックス 42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0" name="直線コネクタ 42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1" name="テキスト ボックス 43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4" name="直線コネクタ 43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5" name="テキスト ボックス 43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6" name="直線コネクタ 43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7" name="テキスト ボックス 43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106214</xdr:rowOff>
    </xdr:to>
    <xdr:cxnSp macro="">
      <xdr:nvCxnSpPr>
        <xdr:cNvPr id="440" name="直線コネクタ 439"/>
        <xdr:cNvCxnSpPr/>
      </xdr:nvCxnSpPr>
      <xdr:spPr>
        <a:xfrm flipV="1">
          <a:off x="17018000" y="2370667"/>
          <a:ext cx="0" cy="1335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78291</xdr:rowOff>
    </xdr:from>
    <xdr:ext cx="762000" cy="259045"/>
    <xdr:sp macro="" textlink="">
      <xdr:nvSpPr>
        <xdr:cNvPr id="441" name="将来負担の状況最小値テキスト"/>
        <xdr:cNvSpPr txBox="1"/>
      </xdr:nvSpPr>
      <xdr:spPr>
        <a:xfrm>
          <a:off x="17106900" y="3678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a:t>
          </a:r>
          <a:endParaRPr kumimoji="1" lang="ja-JP" altLang="en-US" sz="1000" b="1">
            <a:latin typeface="ＭＳ Ｐゴシック"/>
          </a:endParaRPr>
        </a:p>
      </xdr:txBody>
    </xdr:sp>
    <xdr:clientData/>
  </xdr:oneCellAnchor>
  <xdr:twoCellAnchor>
    <xdr:from>
      <xdr:col>24</xdr:col>
      <xdr:colOff>469900</xdr:colOff>
      <xdr:row>21</xdr:row>
      <xdr:rowOff>106214</xdr:rowOff>
    </xdr:from>
    <xdr:to>
      <xdr:col>24</xdr:col>
      <xdr:colOff>647700</xdr:colOff>
      <xdr:row>21</xdr:row>
      <xdr:rowOff>106214</xdr:rowOff>
    </xdr:to>
    <xdr:cxnSp macro="">
      <xdr:nvCxnSpPr>
        <xdr:cNvPr id="442" name="直線コネクタ 441"/>
        <xdr:cNvCxnSpPr/>
      </xdr:nvCxnSpPr>
      <xdr:spPr>
        <a:xfrm>
          <a:off x="16929100" y="3706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3"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4" name="直線コネクタ 44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113961</xdr:rowOff>
    </xdr:from>
    <xdr:to>
      <xdr:col>24</xdr:col>
      <xdr:colOff>558800</xdr:colOff>
      <xdr:row>18</xdr:row>
      <xdr:rowOff>38227</xdr:rowOff>
    </xdr:to>
    <xdr:cxnSp macro="">
      <xdr:nvCxnSpPr>
        <xdr:cNvPr id="445" name="直線コネクタ 444"/>
        <xdr:cNvCxnSpPr/>
      </xdr:nvCxnSpPr>
      <xdr:spPr>
        <a:xfrm flipV="1">
          <a:off x="16179800" y="3028611"/>
          <a:ext cx="838200" cy="9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77529</xdr:rowOff>
    </xdr:from>
    <xdr:ext cx="762000" cy="259045"/>
    <xdr:sp macro="" textlink="">
      <xdr:nvSpPr>
        <xdr:cNvPr id="446" name="将来負担の状況平均値テキスト"/>
        <xdr:cNvSpPr txBox="1"/>
      </xdr:nvSpPr>
      <xdr:spPr>
        <a:xfrm>
          <a:off x="17106900" y="24778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38.9</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61002</xdr:rowOff>
    </xdr:from>
    <xdr:to>
      <xdr:col>24</xdr:col>
      <xdr:colOff>609600</xdr:colOff>
      <xdr:row>15</xdr:row>
      <xdr:rowOff>162602</xdr:rowOff>
    </xdr:to>
    <xdr:sp macro="" textlink="">
      <xdr:nvSpPr>
        <xdr:cNvPr id="447" name="フローチャート : 判断 446"/>
        <xdr:cNvSpPr/>
      </xdr:nvSpPr>
      <xdr:spPr>
        <a:xfrm>
          <a:off x="16967200" y="2632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38227</xdr:rowOff>
    </xdr:from>
    <xdr:to>
      <xdr:col>23</xdr:col>
      <xdr:colOff>406400</xdr:colOff>
      <xdr:row>18</xdr:row>
      <xdr:rowOff>89704</xdr:rowOff>
    </xdr:to>
    <xdr:cxnSp macro="">
      <xdr:nvCxnSpPr>
        <xdr:cNvPr id="448" name="直線コネクタ 447"/>
        <xdr:cNvCxnSpPr/>
      </xdr:nvCxnSpPr>
      <xdr:spPr>
        <a:xfrm flipV="1">
          <a:off x="15290800" y="3124327"/>
          <a:ext cx="889000" cy="5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81111</xdr:rowOff>
    </xdr:from>
    <xdr:to>
      <xdr:col>23</xdr:col>
      <xdr:colOff>457200</xdr:colOff>
      <xdr:row>16</xdr:row>
      <xdr:rowOff>11261</xdr:rowOff>
    </xdr:to>
    <xdr:sp macro="" textlink="">
      <xdr:nvSpPr>
        <xdr:cNvPr id="449" name="フローチャート : 判断 448"/>
        <xdr:cNvSpPr/>
      </xdr:nvSpPr>
      <xdr:spPr>
        <a:xfrm>
          <a:off x="16129000" y="265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21438</xdr:rowOff>
    </xdr:from>
    <xdr:ext cx="736600" cy="259045"/>
    <xdr:sp macro="" textlink="">
      <xdr:nvSpPr>
        <xdr:cNvPr id="450" name="テキスト ボックス 449"/>
        <xdr:cNvSpPr txBox="1"/>
      </xdr:nvSpPr>
      <xdr:spPr>
        <a:xfrm>
          <a:off x="15798800" y="2421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41.4</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89704</xdr:rowOff>
    </xdr:from>
    <xdr:to>
      <xdr:col>22</xdr:col>
      <xdr:colOff>203200</xdr:colOff>
      <xdr:row>18</xdr:row>
      <xdr:rowOff>168529</xdr:rowOff>
    </xdr:to>
    <xdr:cxnSp macro="">
      <xdr:nvCxnSpPr>
        <xdr:cNvPr id="451" name="直線コネクタ 450"/>
        <xdr:cNvCxnSpPr/>
      </xdr:nvCxnSpPr>
      <xdr:spPr>
        <a:xfrm flipV="1">
          <a:off x="14401800" y="3175804"/>
          <a:ext cx="889000" cy="78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126153</xdr:rowOff>
    </xdr:from>
    <xdr:to>
      <xdr:col>22</xdr:col>
      <xdr:colOff>254000</xdr:colOff>
      <xdr:row>16</xdr:row>
      <xdr:rowOff>56303</xdr:rowOff>
    </xdr:to>
    <xdr:sp macro="" textlink="">
      <xdr:nvSpPr>
        <xdr:cNvPr id="452" name="フローチャート : 判断 451"/>
        <xdr:cNvSpPr/>
      </xdr:nvSpPr>
      <xdr:spPr>
        <a:xfrm>
          <a:off x="152400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66480</xdr:rowOff>
    </xdr:from>
    <xdr:ext cx="762000" cy="259045"/>
    <xdr:sp macro="" textlink="">
      <xdr:nvSpPr>
        <xdr:cNvPr id="453" name="テキスト ボックス 452"/>
        <xdr:cNvSpPr txBox="1"/>
      </xdr:nvSpPr>
      <xdr:spPr>
        <a:xfrm>
          <a:off x="14909800" y="2466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168529</xdr:rowOff>
    </xdr:from>
    <xdr:to>
      <xdr:col>21</xdr:col>
      <xdr:colOff>0</xdr:colOff>
      <xdr:row>19</xdr:row>
      <xdr:rowOff>167598</xdr:rowOff>
    </xdr:to>
    <xdr:cxnSp macro="">
      <xdr:nvCxnSpPr>
        <xdr:cNvPr id="454" name="直線コネクタ 453"/>
        <xdr:cNvCxnSpPr/>
      </xdr:nvCxnSpPr>
      <xdr:spPr>
        <a:xfrm flipV="1">
          <a:off x="13512800" y="3254629"/>
          <a:ext cx="889000" cy="170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14224</xdr:rowOff>
    </xdr:from>
    <xdr:to>
      <xdr:col>21</xdr:col>
      <xdr:colOff>50800</xdr:colOff>
      <xdr:row>16</xdr:row>
      <xdr:rowOff>115824</xdr:rowOff>
    </xdr:to>
    <xdr:sp macro="" textlink="">
      <xdr:nvSpPr>
        <xdr:cNvPr id="455" name="フローチャート : 判断 454"/>
        <xdr:cNvSpPr/>
      </xdr:nvSpPr>
      <xdr:spPr>
        <a:xfrm>
          <a:off x="14351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126001</xdr:rowOff>
    </xdr:from>
    <xdr:ext cx="762000" cy="259045"/>
    <xdr:sp macro="" textlink="">
      <xdr:nvSpPr>
        <xdr:cNvPr id="456" name="テキスト ボックス 455"/>
        <xdr:cNvSpPr txBox="1"/>
      </xdr:nvSpPr>
      <xdr:spPr>
        <a:xfrm>
          <a:off x="14020800" y="252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85937</xdr:rowOff>
    </xdr:from>
    <xdr:to>
      <xdr:col>19</xdr:col>
      <xdr:colOff>533400</xdr:colOff>
      <xdr:row>16</xdr:row>
      <xdr:rowOff>16087</xdr:rowOff>
    </xdr:to>
    <xdr:sp macro="" textlink="">
      <xdr:nvSpPr>
        <xdr:cNvPr id="457" name="フローチャート : 判断 456"/>
        <xdr:cNvSpPr/>
      </xdr:nvSpPr>
      <xdr:spPr>
        <a:xfrm>
          <a:off x="13462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26264</xdr:rowOff>
    </xdr:from>
    <xdr:ext cx="762000" cy="259045"/>
    <xdr:sp macro="" textlink="">
      <xdr:nvSpPr>
        <xdr:cNvPr id="458" name="テキスト ボックス 457"/>
        <xdr:cNvSpPr txBox="1"/>
      </xdr:nvSpPr>
      <xdr:spPr>
        <a:xfrm>
          <a:off x="13131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17</xdr:row>
      <xdr:rowOff>63161</xdr:rowOff>
    </xdr:from>
    <xdr:to>
      <xdr:col>24</xdr:col>
      <xdr:colOff>609600</xdr:colOff>
      <xdr:row>17</xdr:row>
      <xdr:rowOff>164761</xdr:rowOff>
    </xdr:to>
    <xdr:sp macro="" textlink="">
      <xdr:nvSpPr>
        <xdr:cNvPr id="464" name="円/楕円 463"/>
        <xdr:cNvSpPr/>
      </xdr:nvSpPr>
      <xdr:spPr>
        <a:xfrm>
          <a:off x="16967200" y="2977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35238</xdr:rowOff>
    </xdr:from>
    <xdr:ext cx="762000" cy="259045"/>
    <xdr:sp macro="" textlink="">
      <xdr:nvSpPr>
        <xdr:cNvPr id="465" name="将来負担の状況該当値テキスト"/>
        <xdr:cNvSpPr txBox="1"/>
      </xdr:nvSpPr>
      <xdr:spPr>
        <a:xfrm>
          <a:off x="17106900" y="294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158877</xdr:rowOff>
    </xdr:from>
    <xdr:to>
      <xdr:col>23</xdr:col>
      <xdr:colOff>457200</xdr:colOff>
      <xdr:row>18</xdr:row>
      <xdr:rowOff>89027</xdr:rowOff>
    </xdr:to>
    <xdr:sp macro="" textlink="">
      <xdr:nvSpPr>
        <xdr:cNvPr id="466" name="円/楕円 465"/>
        <xdr:cNvSpPr/>
      </xdr:nvSpPr>
      <xdr:spPr>
        <a:xfrm>
          <a:off x="16129000" y="307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73804</xdr:rowOff>
    </xdr:from>
    <xdr:ext cx="736600" cy="259045"/>
    <xdr:sp macro="" textlink="">
      <xdr:nvSpPr>
        <xdr:cNvPr id="467" name="テキスト ボックス 466"/>
        <xdr:cNvSpPr txBox="1"/>
      </xdr:nvSpPr>
      <xdr:spPr>
        <a:xfrm>
          <a:off x="15798800" y="31599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38904</xdr:rowOff>
    </xdr:from>
    <xdr:to>
      <xdr:col>22</xdr:col>
      <xdr:colOff>254000</xdr:colOff>
      <xdr:row>18</xdr:row>
      <xdr:rowOff>140504</xdr:rowOff>
    </xdr:to>
    <xdr:sp macro="" textlink="">
      <xdr:nvSpPr>
        <xdr:cNvPr id="468" name="円/楕円 467"/>
        <xdr:cNvSpPr/>
      </xdr:nvSpPr>
      <xdr:spPr>
        <a:xfrm>
          <a:off x="15240000" y="3125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125281</xdr:rowOff>
    </xdr:from>
    <xdr:ext cx="762000" cy="259045"/>
    <xdr:sp macro="" textlink="">
      <xdr:nvSpPr>
        <xdr:cNvPr id="469" name="テキスト ボックス 468"/>
        <xdr:cNvSpPr txBox="1"/>
      </xdr:nvSpPr>
      <xdr:spPr>
        <a:xfrm>
          <a:off x="14909800" y="3211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117729</xdr:rowOff>
    </xdr:from>
    <xdr:to>
      <xdr:col>21</xdr:col>
      <xdr:colOff>50800</xdr:colOff>
      <xdr:row>19</xdr:row>
      <xdr:rowOff>47879</xdr:rowOff>
    </xdr:to>
    <xdr:sp macro="" textlink="">
      <xdr:nvSpPr>
        <xdr:cNvPr id="470" name="円/楕円 469"/>
        <xdr:cNvSpPr/>
      </xdr:nvSpPr>
      <xdr:spPr>
        <a:xfrm>
          <a:off x="14351000" y="3203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32656</xdr:rowOff>
    </xdr:from>
    <xdr:ext cx="762000" cy="259045"/>
    <xdr:sp macro="" textlink="">
      <xdr:nvSpPr>
        <xdr:cNvPr id="471" name="テキスト ボックス 470"/>
        <xdr:cNvSpPr txBox="1"/>
      </xdr:nvSpPr>
      <xdr:spPr>
        <a:xfrm>
          <a:off x="14020800" y="329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116798</xdr:rowOff>
    </xdr:from>
    <xdr:to>
      <xdr:col>19</xdr:col>
      <xdr:colOff>533400</xdr:colOff>
      <xdr:row>20</xdr:row>
      <xdr:rowOff>46948</xdr:rowOff>
    </xdr:to>
    <xdr:sp macro="" textlink="">
      <xdr:nvSpPr>
        <xdr:cNvPr id="472" name="円/楕円 471"/>
        <xdr:cNvSpPr/>
      </xdr:nvSpPr>
      <xdr:spPr>
        <a:xfrm>
          <a:off x="13462000" y="3374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31725</xdr:rowOff>
    </xdr:from>
    <xdr:ext cx="762000" cy="259045"/>
    <xdr:sp macro="" textlink="">
      <xdr:nvSpPr>
        <xdr:cNvPr id="473" name="テキスト ボックス 472"/>
        <xdr:cNvSpPr txBox="1"/>
      </xdr:nvSpPr>
      <xdr:spPr>
        <a:xfrm>
          <a:off x="13131800" y="346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a:t>
          </a:r>
          <a:r>
            <a:rPr kumimoji="1" lang="en-US" altLang="ja-JP" sz="1300">
              <a:latin typeface="ＭＳ Ｐゴシック"/>
            </a:rPr>
            <a:t>0.9</a:t>
          </a:r>
          <a:r>
            <a:rPr kumimoji="1" lang="ja-JP" altLang="en-US" sz="1300">
              <a:latin typeface="ＭＳ Ｐゴシック"/>
            </a:rPr>
            <a:t>ポイントの増となったが、類似団体および全国平均を下回っている。主な要因は退職手当の増によるものである。今後も、職員の定数適正化計画に基づき、人件費抑制に努める。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88138</xdr:rowOff>
    </xdr:from>
    <xdr:to>
      <xdr:col>7</xdr:col>
      <xdr:colOff>15875</xdr:colOff>
      <xdr:row>41</xdr:row>
      <xdr:rowOff>97282</xdr:rowOff>
    </xdr:to>
    <xdr:cxnSp macro="">
      <xdr:nvCxnSpPr>
        <xdr:cNvPr id="59" name="直線コネクタ 58"/>
        <xdr:cNvCxnSpPr/>
      </xdr:nvCxnSpPr>
      <xdr:spPr>
        <a:xfrm flipV="1">
          <a:off x="4826000" y="5745988"/>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69359</xdr:rowOff>
    </xdr:from>
    <xdr:ext cx="762000" cy="259045"/>
    <xdr:sp macro="" textlink="">
      <xdr:nvSpPr>
        <xdr:cNvPr id="60" name="人件費最小値テキスト"/>
        <xdr:cNvSpPr txBox="1"/>
      </xdr:nvSpPr>
      <xdr:spPr>
        <a:xfrm>
          <a:off x="49149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a:t>
          </a:r>
          <a:endParaRPr kumimoji="1" lang="ja-JP" altLang="en-US" sz="1000" b="1">
            <a:latin typeface="ＭＳ Ｐゴシック"/>
          </a:endParaRPr>
        </a:p>
      </xdr:txBody>
    </xdr:sp>
    <xdr:clientData/>
  </xdr:oneCellAnchor>
  <xdr:twoCellAnchor>
    <xdr:from>
      <xdr:col>6</xdr:col>
      <xdr:colOff>612775</xdr:colOff>
      <xdr:row>41</xdr:row>
      <xdr:rowOff>97282</xdr:rowOff>
    </xdr:from>
    <xdr:to>
      <xdr:col>7</xdr:col>
      <xdr:colOff>104775</xdr:colOff>
      <xdr:row>41</xdr:row>
      <xdr:rowOff>97282</xdr:rowOff>
    </xdr:to>
    <xdr:cxnSp macro="">
      <xdr:nvCxnSpPr>
        <xdr:cNvPr id="61" name="直線コネクタ 60"/>
        <xdr:cNvCxnSpPr/>
      </xdr:nvCxnSpPr>
      <xdr:spPr>
        <a:xfrm>
          <a:off x="4737100" y="7126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3065</xdr:rowOff>
    </xdr:from>
    <xdr:ext cx="762000" cy="259045"/>
    <xdr:sp macro="" textlink="">
      <xdr:nvSpPr>
        <xdr:cNvPr id="62" name="人件費最大値テキスト"/>
        <xdr:cNvSpPr txBox="1"/>
      </xdr:nvSpPr>
      <xdr:spPr>
        <a:xfrm>
          <a:off x="4914900" y="5489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6</xdr:col>
      <xdr:colOff>612775</xdr:colOff>
      <xdr:row>33</xdr:row>
      <xdr:rowOff>88138</xdr:rowOff>
    </xdr:from>
    <xdr:to>
      <xdr:col>7</xdr:col>
      <xdr:colOff>104775</xdr:colOff>
      <xdr:row>33</xdr:row>
      <xdr:rowOff>88138</xdr:rowOff>
    </xdr:to>
    <xdr:cxnSp macro="">
      <xdr:nvCxnSpPr>
        <xdr:cNvPr id="63" name="直線コネクタ 62"/>
        <xdr:cNvCxnSpPr/>
      </xdr:nvCxnSpPr>
      <xdr:spPr>
        <a:xfrm>
          <a:off x="4737100" y="5745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51562</xdr:rowOff>
    </xdr:from>
    <xdr:to>
      <xdr:col>7</xdr:col>
      <xdr:colOff>15875</xdr:colOff>
      <xdr:row>37</xdr:row>
      <xdr:rowOff>133858</xdr:rowOff>
    </xdr:to>
    <xdr:cxnSp macro="">
      <xdr:nvCxnSpPr>
        <xdr:cNvPr id="64" name="直線コネクタ 63"/>
        <xdr:cNvCxnSpPr/>
      </xdr:nvCxnSpPr>
      <xdr:spPr>
        <a:xfrm>
          <a:off x="3987800" y="6395212"/>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109999</xdr:rowOff>
    </xdr:from>
    <xdr:ext cx="762000" cy="259045"/>
    <xdr:sp macro="" textlink="">
      <xdr:nvSpPr>
        <xdr:cNvPr id="65" name="人件費平均値テキスト"/>
        <xdr:cNvSpPr txBox="1"/>
      </xdr:nvSpPr>
      <xdr:spPr>
        <a:xfrm>
          <a:off x="4914900" y="6453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137922</xdr:rowOff>
    </xdr:from>
    <xdr:to>
      <xdr:col>7</xdr:col>
      <xdr:colOff>66675</xdr:colOff>
      <xdr:row>38</xdr:row>
      <xdr:rowOff>68072</xdr:rowOff>
    </xdr:to>
    <xdr:sp macro="" textlink="">
      <xdr:nvSpPr>
        <xdr:cNvPr id="66" name="フローチャート : 判断 65"/>
        <xdr:cNvSpPr/>
      </xdr:nvSpPr>
      <xdr:spPr>
        <a:xfrm>
          <a:off x="4775200" y="6481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51562</xdr:rowOff>
    </xdr:from>
    <xdr:to>
      <xdr:col>5</xdr:col>
      <xdr:colOff>549275</xdr:colOff>
      <xdr:row>37</xdr:row>
      <xdr:rowOff>78994</xdr:rowOff>
    </xdr:to>
    <xdr:cxnSp macro="">
      <xdr:nvCxnSpPr>
        <xdr:cNvPr id="67" name="直線コネクタ 66"/>
        <xdr:cNvCxnSpPr/>
      </xdr:nvCxnSpPr>
      <xdr:spPr>
        <a:xfrm flipV="1">
          <a:off x="3098800" y="639521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101346</xdr:rowOff>
    </xdr:from>
    <xdr:to>
      <xdr:col>5</xdr:col>
      <xdr:colOff>600075</xdr:colOff>
      <xdr:row>38</xdr:row>
      <xdr:rowOff>31496</xdr:rowOff>
    </xdr:to>
    <xdr:sp macro="" textlink="">
      <xdr:nvSpPr>
        <xdr:cNvPr id="68" name="フローチャート : 判断 67"/>
        <xdr:cNvSpPr/>
      </xdr:nvSpPr>
      <xdr:spPr>
        <a:xfrm>
          <a:off x="3937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16273</xdr:rowOff>
    </xdr:from>
    <xdr:ext cx="736600" cy="259045"/>
    <xdr:sp macro="" textlink="">
      <xdr:nvSpPr>
        <xdr:cNvPr id="69" name="テキスト ボックス 68"/>
        <xdr:cNvSpPr txBox="1"/>
      </xdr:nvSpPr>
      <xdr:spPr>
        <a:xfrm>
          <a:off x="3606800" y="6531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78994</xdr:rowOff>
    </xdr:from>
    <xdr:to>
      <xdr:col>4</xdr:col>
      <xdr:colOff>346075</xdr:colOff>
      <xdr:row>37</xdr:row>
      <xdr:rowOff>161290</xdr:rowOff>
    </xdr:to>
    <xdr:cxnSp macro="">
      <xdr:nvCxnSpPr>
        <xdr:cNvPr id="70" name="直線コネクタ 69"/>
        <xdr:cNvCxnSpPr/>
      </xdr:nvCxnSpPr>
      <xdr:spPr>
        <a:xfrm flipV="1">
          <a:off x="2209800" y="642264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101346</xdr:rowOff>
    </xdr:from>
    <xdr:to>
      <xdr:col>4</xdr:col>
      <xdr:colOff>396875</xdr:colOff>
      <xdr:row>38</xdr:row>
      <xdr:rowOff>31496</xdr:rowOff>
    </xdr:to>
    <xdr:sp macro="" textlink="">
      <xdr:nvSpPr>
        <xdr:cNvPr id="71" name="フローチャート : 判断 70"/>
        <xdr:cNvSpPr/>
      </xdr:nvSpPr>
      <xdr:spPr>
        <a:xfrm>
          <a:off x="3048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16273</xdr:rowOff>
    </xdr:from>
    <xdr:ext cx="762000" cy="259045"/>
    <xdr:sp macro="" textlink="">
      <xdr:nvSpPr>
        <xdr:cNvPr id="72" name="テキスト ボックス 71"/>
        <xdr:cNvSpPr txBox="1"/>
      </xdr:nvSpPr>
      <xdr:spPr>
        <a:xfrm>
          <a:off x="2717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161290</xdr:rowOff>
    </xdr:from>
    <xdr:to>
      <xdr:col>3</xdr:col>
      <xdr:colOff>142875</xdr:colOff>
      <xdr:row>39</xdr:row>
      <xdr:rowOff>46990</xdr:rowOff>
    </xdr:to>
    <xdr:cxnSp macro="">
      <xdr:nvCxnSpPr>
        <xdr:cNvPr id="73" name="直線コネクタ 72"/>
        <xdr:cNvCxnSpPr/>
      </xdr:nvCxnSpPr>
      <xdr:spPr>
        <a:xfrm flipV="1">
          <a:off x="1320800" y="650494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101346</xdr:rowOff>
    </xdr:from>
    <xdr:to>
      <xdr:col>3</xdr:col>
      <xdr:colOff>193675</xdr:colOff>
      <xdr:row>38</xdr:row>
      <xdr:rowOff>31496</xdr:rowOff>
    </xdr:to>
    <xdr:sp macro="" textlink="">
      <xdr:nvSpPr>
        <xdr:cNvPr id="74" name="フローチャート : 判断 73"/>
        <xdr:cNvSpPr/>
      </xdr:nvSpPr>
      <xdr:spPr>
        <a:xfrm>
          <a:off x="2159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41673</xdr:rowOff>
    </xdr:from>
    <xdr:ext cx="762000" cy="259045"/>
    <xdr:sp macro="" textlink="">
      <xdr:nvSpPr>
        <xdr:cNvPr id="75" name="テキスト ボックス 74"/>
        <xdr:cNvSpPr txBox="1"/>
      </xdr:nvSpPr>
      <xdr:spPr>
        <a:xfrm>
          <a:off x="1828800" y="621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23622</xdr:rowOff>
    </xdr:from>
    <xdr:to>
      <xdr:col>1</xdr:col>
      <xdr:colOff>676275</xdr:colOff>
      <xdr:row>39</xdr:row>
      <xdr:rowOff>125222</xdr:rowOff>
    </xdr:to>
    <xdr:sp macro="" textlink="">
      <xdr:nvSpPr>
        <xdr:cNvPr id="76" name="フローチャート : 判断 75"/>
        <xdr:cNvSpPr/>
      </xdr:nvSpPr>
      <xdr:spPr>
        <a:xfrm>
          <a:off x="1270000" y="6710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109999</xdr:rowOff>
    </xdr:from>
    <xdr:ext cx="762000" cy="259045"/>
    <xdr:sp macro="" textlink="">
      <xdr:nvSpPr>
        <xdr:cNvPr id="77" name="テキスト ボックス 76"/>
        <xdr:cNvSpPr txBox="1"/>
      </xdr:nvSpPr>
      <xdr:spPr>
        <a:xfrm>
          <a:off x="939800" y="67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37</xdr:row>
      <xdr:rowOff>83058</xdr:rowOff>
    </xdr:from>
    <xdr:to>
      <xdr:col>7</xdr:col>
      <xdr:colOff>66675</xdr:colOff>
      <xdr:row>38</xdr:row>
      <xdr:rowOff>13208</xdr:rowOff>
    </xdr:to>
    <xdr:sp macro="" textlink="">
      <xdr:nvSpPr>
        <xdr:cNvPr id="83" name="円/楕円 82"/>
        <xdr:cNvSpPr/>
      </xdr:nvSpPr>
      <xdr:spPr>
        <a:xfrm>
          <a:off x="47752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99585</xdr:rowOff>
    </xdr:from>
    <xdr:ext cx="762000" cy="259045"/>
    <xdr:sp macro="" textlink="">
      <xdr:nvSpPr>
        <xdr:cNvPr id="84" name="人件費該当値テキスト"/>
        <xdr:cNvSpPr txBox="1"/>
      </xdr:nvSpPr>
      <xdr:spPr>
        <a:xfrm>
          <a:off x="4914900" y="627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762</xdr:rowOff>
    </xdr:from>
    <xdr:to>
      <xdr:col>5</xdr:col>
      <xdr:colOff>600075</xdr:colOff>
      <xdr:row>37</xdr:row>
      <xdr:rowOff>102362</xdr:rowOff>
    </xdr:to>
    <xdr:sp macro="" textlink="">
      <xdr:nvSpPr>
        <xdr:cNvPr id="85" name="円/楕円 84"/>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86" name="テキスト ボックス 85"/>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28194</xdr:rowOff>
    </xdr:from>
    <xdr:to>
      <xdr:col>4</xdr:col>
      <xdr:colOff>396875</xdr:colOff>
      <xdr:row>37</xdr:row>
      <xdr:rowOff>129794</xdr:rowOff>
    </xdr:to>
    <xdr:sp macro="" textlink="">
      <xdr:nvSpPr>
        <xdr:cNvPr id="87" name="円/楕円 86"/>
        <xdr:cNvSpPr/>
      </xdr:nvSpPr>
      <xdr:spPr>
        <a:xfrm>
          <a:off x="3048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139971</xdr:rowOff>
    </xdr:from>
    <xdr:ext cx="762000" cy="259045"/>
    <xdr:sp macro="" textlink="">
      <xdr:nvSpPr>
        <xdr:cNvPr id="88" name="テキスト ボックス 87"/>
        <xdr:cNvSpPr txBox="1"/>
      </xdr:nvSpPr>
      <xdr:spPr>
        <a:xfrm>
          <a:off x="2717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110490</xdr:rowOff>
    </xdr:from>
    <xdr:to>
      <xdr:col>3</xdr:col>
      <xdr:colOff>193675</xdr:colOff>
      <xdr:row>38</xdr:row>
      <xdr:rowOff>40640</xdr:rowOff>
    </xdr:to>
    <xdr:sp macro="" textlink="">
      <xdr:nvSpPr>
        <xdr:cNvPr id="89" name="円/楕円 88"/>
        <xdr:cNvSpPr/>
      </xdr:nvSpPr>
      <xdr:spPr>
        <a:xfrm>
          <a:off x="2159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25417</xdr:rowOff>
    </xdr:from>
    <xdr:ext cx="762000" cy="259045"/>
    <xdr:sp macro="" textlink="">
      <xdr:nvSpPr>
        <xdr:cNvPr id="90" name="テキスト ボックス 89"/>
        <xdr:cNvSpPr txBox="1"/>
      </xdr:nvSpPr>
      <xdr:spPr>
        <a:xfrm>
          <a:off x="1828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91" name="円/楕円 90"/>
        <xdr:cNvSpPr/>
      </xdr:nvSpPr>
      <xdr:spPr>
        <a:xfrm>
          <a:off x="1270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107967</xdr:rowOff>
    </xdr:from>
    <xdr:ext cx="762000" cy="259045"/>
    <xdr:sp macro="" textlink="">
      <xdr:nvSpPr>
        <xdr:cNvPr id="92" name="テキスト ボックス 91"/>
        <xdr:cNvSpPr txBox="1"/>
      </xdr:nvSpPr>
      <xdr:spPr>
        <a:xfrm>
          <a:off x="939800" y="645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a:t>
          </a:r>
          <a:r>
            <a:rPr kumimoji="1" lang="en-US" altLang="ja-JP" sz="1300">
              <a:latin typeface="ＭＳ Ｐゴシック"/>
            </a:rPr>
            <a:t>0.5</a:t>
          </a:r>
          <a:r>
            <a:rPr kumimoji="1" lang="ja-JP" altLang="en-US" sz="1300">
              <a:latin typeface="ＭＳ Ｐゴシック"/>
            </a:rPr>
            <a:t>ポイントの増となったが、類似団体および全国平均を下回っている。学校給食業務を外部委託したものによる増が主な要因である。今後も外部委託による人件費から物件費へのシフトを推進するとともに、事業の見直しによる経費の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50800</xdr:rowOff>
    </xdr:from>
    <xdr:to>
      <xdr:col>24</xdr:col>
      <xdr:colOff>31750</xdr:colOff>
      <xdr:row>22</xdr:row>
      <xdr:rowOff>50800</xdr:rowOff>
    </xdr:to>
    <xdr:cxnSp macro="">
      <xdr:nvCxnSpPr>
        <xdr:cNvPr id="120" name="直線コネクタ 119"/>
        <xdr:cNvCxnSpPr/>
      </xdr:nvCxnSpPr>
      <xdr:spPr>
        <a:xfrm flipV="1">
          <a:off x="16510000" y="24511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22877</xdr:rowOff>
    </xdr:from>
    <xdr:ext cx="762000" cy="259045"/>
    <xdr:sp macro="" textlink="">
      <xdr:nvSpPr>
        <xdr:cNvPr id="121"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22</xdr:row>
      <xdr:rowOff>50800</xdr:rowOff>
    </xdr:from>
    <xdr:to>
      <xdr:col>24</xdr:col>
      <xdr:colOff>120650</xdr:colOff>
      <xdr:row>22</xdr:row>
      <xdr:rowOff>50800</xdr:rowOff>
    </xdr:to>
    <xdr:cxnSp macro="">
      <xdr:nvCxnSpPr>
        <xdr:cNvPr id="122" name="直線コネクタ 121"/>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137177</xdr:rowOff>
    </xdr:from>
    <xdr:ext cx="762000" cy="259045"/>
    <xdr:sp macro="" textlink="">
      <xdr:nvSpPr>
        <xdr:cNvPr id="123" name="物件費最大値テキスト"/>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14</xdr:row>
      <xdr:rowOff>50800</xdr:rowOff>
    </xdr:from>
    <xdr:to>
      <xdr:col>24</xdr:col>
      <xdr:colOff>120650</xdr:colOff>
      <xdr:row>14</xdr:row>
      <xdr:rowOff>50800</xdr:rowOff>
    </xdr:to>
    <xdr:cxnSp macro="">
      <xdr:nvCxnSpPr>
        <xdr:cNvPr id="124" name="直線コネクタ 123"/>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120650</xdr:rowOff>
    </xdr:from>
    <xdr:to>
      <xdr:col>24</xdr:col>
      <xdr:colOff>31750</xdr:colOff>
      <xdr:row>16</xdr:row>
      <xdr:rowOff>12700</xdr:rowOff>
    </xdr:to>
    <xdr:cxnSp macro="">
      <xdr:nvCxnSpPr>
        <xdr:cNvPr id="125" name="直線コネクタ 124"/>
        <xdr:cNvCxnSpPr/>
      </xdr:nvCxnSpPr>
      <xdr:spPr>
        <a:xfrm>
          <a:off x="15671800" y="26924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124477</xdr:rowOff>
    </xdr:from>
    <xdr:ext cx="762000" cy="259045"/>
    <xdr:sp macro="" textlink="">
      <xdr:nvSpPr>
        <xdr:cNvPr id="126" name="物件費平均値テキスト"/>
        <xdr:cNvSpPr txBox="1"/>
      </xdr:nvSpPr>
      <xdr:spPr>
        <a:xfrm>
          <a:off x="16598900" y="2867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152400</xdr:rowOff>
    </xdr:from>
    <xdr:to>
      <xdr:col>24</xdr:col>
      <xdr:colOff>82550</xdr:colOff>
      <xdr:row>17</xdr:row>
      <xdr:rowOff>82550</xdr:rowOff>
    </xdr:to>
    <xdr:sp macro="" textlink="">
      <xdr:nvSpPr>
        <xdr:cNvPr id="127" name="フローチャート : 判断 126"/>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82550</xdr:rowOff>
    </xdr:from>
    <xdr:to>
      <xdr:col>22</xdr:col>
      <xdr:colOff>565150</xdr:colOff>
      <xdr:row>15</xdr:row>
      <xdr:rowOff>120650</xdr:rowOff>
    </xdr:to>
    <xdr:cxnSp macro="">
      <xdr:nvCxnSpPr>
        <xdr:cNvPr id="128" name="直線コネクタ 127"/>
        <xdr:cNvCxnSpPr/>
      </xdr:nvCxnSpPr>
      <xdr:spPr>
        <a:xfrm>
          <a:off x="14782800" y="2654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29" name="フローチャート : 判断 128"/>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16527</xdr:rowOff>
    </xdr:from>
    <xdr:ext cx="736600" cy="259045"/>
    <xdr:sp macro="" textlink="">
      <xdr:nvSpPr>
        <xdr:cNvPr id="130" name="テキスト ボックス 129"/>
        <xdr:cNvSpPr txBox="1"/>
      </xdr:nvSpPr>
      <xdr:spPr>
        <a:xfrm>
          <a:off x="15290800" y="2931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15</xdr:row>
      <xdr:rowOff>82550</xdr:rowOff>
    </xdr:to>
    <xdr:cxnSp macro="">
      <xdr:nvCxnSpPr>
        <xdr:cNvPr id="131" name="直線コネクタ 130"/>
        <xdr:cNvCxnSpPr/>
      </xdr:nvCxnSpPr>
      <xdr:spPr>
        <a:xfrm>
          <a:off x="13893800" y="25273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88900</xdr:rowOff>
    </xdr:from>
    <xdr:to>
      <xdr:col>21</xdr:col>
      <xdr:colOff>412750</xdr:colOff>
      <xdr:row>17</xdr:row>
      <xdr:rowOff>19050</xdr:rowOff>
    </xdr:to>
    <xdr:sp macro="" textlink="">
      <xdr:nvSpPr>
        <xdr:cNvPr id="132" name="フローチャート : 判断 131"/>
        <xdr:cNvSpPr/>
      </xdr:nvSpPr>
      <xdr:spPr>
        <a:xfrm>
          <a:off x="147320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3827</xdr:rowOff>
    </xdr:from>
    <xdr:ext cx="762000" cy="259045"/>
    <xdr:sp macro="" textlink="">
      <xdr:nvSpPr>
        <xdr:cNvPr id="133" name="テキスト ボックス 132"/>
        <xdr:cNvSpPr txBox="1"/>
      </xdr:nvSpPr>
      <xdr:spPr>
        <a:xfrm>
          <a:off x="14401800" y="291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127000</xdr:rowOff>
    </xdr:from>
    <xdr:to>
      <xdr:col>20</xdr:col>
      <xdr:colOff>158750</xdr:colOff>
      <xdr:row>15</xdr:row>
      <xdr:rowOff>6350</xdr:rowOff>
    </xdr:to>
    <xdr:cxnSp macro="">
      <xdr:nvCxnSpPr>
        <xdr:cNvPr id="134" name="直線コネクタ 133"/>
        <xdr:cNvCxnSpPr/>
      </xdr:nvCxnSpPr>
      <xdr:spPr>
        <a:xfrm flipV="1">
          <a:off x="13004800" y="2527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38100</xdr:rowOff>
    </xdr:from>
    <xdr:to>
      <xdr:col>20</xdr:col>
      <xdr:colOff>209550</xdr:colOff>
      <xdr:row>16</xdr:row>
      <xdr:rowOff>139700</xdr:rowOff>
    </xdr:to>
    <xdr:sp macro="" textlink="">
      <xdr:nvSpPr>
        <xdr:cNvPr id="135" name="フローチャート : 判断 134"/>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36" name="テキスト ボックス 135"/>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57150</xdr:rowOff>
    </xdr:from>
    <xdr:to>
      <xdr:col>19</xdr:col>
      <xdr:colOff>6350</xdr:colOff>
      <xdr:row>17</xdr:row>
      <xdr:rowOff>158750</xdr:rowOff>
    </xdr:to>
    <xdr:sp macro="" textlink="">
      <xdr:nvSpPr>
        <xdr:cNvPr id="137" name="フローチャート : 判断 136"/>
        <xdr:cNvSpPr/>
      </xdr:nvSpPr>
      <xdr:spPr>
        <a:xfrm>
          <a:off x="12954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143527</xdr:rowOff>
    </xdr:from>
    <xdr:ext cx="762000" cy="259045"/>
    <xdr:sp macro="" textlink="">
      <xdr:nvSpPr>
        <xdr:cNvPr id="138" name="テキスト ボックス 137"/>
        <xdr:cNvSpPr txBox="1"/>
      </xdr:nvSpPr>
      <xdr:spPr>
        <a:xfrm>
          <a:off x="12623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44" name="円/楕円 143"/>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45"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69850</xdr:rowOff>
    </xdr:from>
    <xdr:to>
      <xdr:col>22</xdr:col>
      <xdr:colOff>615950</xdr:colOff>
      <xdr:row>16</xdr:row>
      <xdr:rowOff>0</xdr:rowOff>
    </xdr:to>
    <xdr:sp macro="" textlink="">
      <xdr:nvSpPr>
        <xdr:cNvPr id="146" name="円/楕円 145"/>
        <xdr:cNvSpPr/>
      </xdr:nvSpPr>
      <xdr:spPr>
        <a:xfrm>
          <a:off x="15621000" y="264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10177</xdr:rowOff>
    </xdr:from>
    <xdr:ext cx="736600" cy="259045"/>
    <xdr:sp macro="" textlink="">
      <xdr:nvSpPr>
        <xdr:cNvPr id="147" name="テキスト ボックス 146"/>
        <xdr:cNvSpPr txBox="1"/>
      </xdr:nvSpPr>
      <xdr:spPr>
        <a:xfrm>
          <a:off x="15290800" y="241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31750</xdr:rowOff>
    </xdr:from>
    <xdr:to>
      <xdr:col>21</xdr:col>
      <xdr:colOff>412750</xdr:colOff>
      <xdr:row>15</xdr:row>
      <xdr:rowOff>133350</xdr:rowOff>
    </xdr:to>
    <xdr:sp macro="" textlink="">
      <xdr:nvSpPr>
        <xdr:cNvPr id="148" name="円/楕円 147"/>
        <xdr:cNvSpPr/>
      </xdr:nvSpPr>
      <xdr:spPr>
        <a:xfrm>
          <a:off x="14732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143527</xdr:rowOff>
    </xdr:from>
    <xdr:ext cx="762000" cy="259045"/>
    <xdr:sp macro="" textlink="">
      <xdr:nvSpPr>
        <xdr:cNvPr id="149" name="テキスト ボックス 148"/>
        <xdr:cNvSpPr txBox="1"/>
      </xdr:nvSpPr>
      <xdr:spPr>
        <a:xfrm>
          <a:off x="14401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50" name="円/楕円 149"/>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1" name="テキスト ボックス 150"/>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127000</xdr:rowOff>
    </xdr:from>
    <xdr:to>
      <xdr:col>19</xdr:col>
      <xdr:colOff>6350</xdr:colOff>
      <xdr:row>15</xdr:row>
      <xdr:rowOff>57150</xdr:rowOff>
    </xdr:to>
    <xdr:sp macro="" textlink="">
      <xdr:nvSpPr>
        <xdr:cNvPr id="152" name="円/楕円 151"/>
        <xdr:cNvSpPr/>
      </xdr:nvSpPr>
      <xdr:spPr>
        <a:xfrm>
          <a:off x="12954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67327</xdr:rowOff>
    </xdr:from>
    <xdr:ext cx="762000" cy="259045"/>
    <xdr:sp macro="" textlink="">
      <xdr:nvSpPr>
        <xdr:cNvPr id="153" name="テキスト ボックス 152"/>
        <xdr:cNvSpPr txBox="1"/>
      </xdr:nvSpPr>
      <xdr:spPr>
        <a:xfrm>
          <a:off x="126238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前年度比で</a:t>
          </a:r>
          <a:r>
            <a:rPr kumimoji="1" lang="en-US" altLang="ja-JP" sz="1300">
              <a:latin typeface="ＭＳ Ｐゴシック"/>
            </a:rPr>
            <a:t>0.2</a:t>
          </a:r>
          <a:r>
            <a:rPr kumimoji="1" lang="ja-JP" altLang="en-US" sz="1300">
              <a:latin typeface="ＭＳ Ｐゴシック"/>
            </a:rPr>
            <a:t>ポイント減となったが、類似団体平均および全国平均に比べ高い状況が続いている。障害福祉サービス等給付費の増も著しく、今後も増が見込まれるため、より適正な執行となるよう努める。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61</xdr:row>
      <xdr:rowOff>69850</xdr:rowOff>
    </xdr:to>
    <xdr:cxnSp macro="">
      <xdr:nvCxnSpPr>
        <xdr:cNvPr id="181" name="直線コネクタ 180"/>
        <xdr:cNvCxnSpPr/>
      </xdr:nvCxnSpPr>
      <xdr:spPr>
        <a:xfrm flipV="1">
          <a:off x="4826000" y="89662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2"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3" name="直線コネクタ 182"/>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4"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5" name="直線コネクタ 184"/>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127000</xdr:rowOff>
    </xdr:from>
    <xdr:to>
      <xdr:col>7</xdr:col>
      <xdr:colOff>15875</xdr:colOff>
      <xdr:row>60</xdr:row>
      <xdr:rowOff>152400</xdr:rowOff>
    </xdr:to>
    <xdr:cxnSp macro="">
      <xdr:nvCxnSpPr>
        <xdr:cNvPr id="186" name="直線コネクタ 185"/>
        <xdr:cNvCxnSpPr/>
      </xdr:nvCxnSpPr>
      <xdr:spPr>
        <a:xfrm flipV="1">
          <a:off x="3987800" y="104140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7"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165100</xdr:rowOff>
    </xdr:from>
    <xdr:to>
      <xdr:col>7</xdr:col>
      <xdr:colOff>66675</xdr:colOff>
      <xdr:row>57</xdr:row>
      <xdr:rowOff>95250</xdr:rowOff>
    </xdr:to>
    <xdr:sp macro="" textlink="">
      <xdr:nvSpPr>
        <xdr:cNvPr id="188" name="フローチャート : 判断 187"/>
        <xdr:cNvSpPr/>
      </xdr:nvSpPr>
      <xdr:spPr>
        <a:xfrm>
          <a:off x="47752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101600</xdr:rowOff>
    </xdr:from>
    <xdr:to>
      <xdr:col>5</xdr:col>
      <xdr:colOff>549275</xdr:colOff>
      <xdr:row>60</xdr:row>
      <xdr:rowOff>152400</xdr:rowOff>
    </xdr:to>
    <xdr:cxnSp macro="">
      <xdr:nvCxnSpPr>
        <xdr:cNvPr id="189" name="直線コネクタ 188"/>
        <xdr:cNvCxnSpPr/>
      </xdr:nvCxnSpPr>
      <xdr:spPr>
        <a:xfrm>
          <a:off x="3098800" y="103886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88900</xdr:rowOff>
    </xdr:from>
    <xdr:to>
      <xdr:col>5</xdr:col>
      <xdr:colOff>600075</xdr:colOff>
      <xdr:row>57</xdr:row>
      <xdr:rowOff>19050</xdr:rowOff>
    </xdr:to>
    <xdr:sp macro="" textlink="">
      <xdr:nvSpPr>
        <xdr:cNvPr id="190" name="フローチャート : 判断 189"/>
        <xdr:cNvSpPr/>
      </xdr:nvSpPr>
      <xdr:spPr>
        <a:xfrm>
          <a:off x="3937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29227</xdr:rowOff>
    </xdr:from>
    <xdr:ext cx="736600" cy="259045"/>
    <xdr:sp macro="" textlink="">
      <xdr:nvSpPr>
        <xdr:cNvPr id="191" name="テキスト ボックス 190"/>
        <xdr:cNvSpPr txBox="1"/>
      </xdr:nvSpPr>
      <xdr:spPr>
        <a:xfrm>
          <a:off x="3606800" y="9458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xdr:col>
      <xdr:colOff>142875</xdr:colOff>
      <xdr:row>60</xdr:row>
      <xdr:rowOff>101600</xdr:rowOff>
    </xdr:from>
    <xdr:to>
      <xdr:col>4</xdr:col>
      <xdr:colOff>346075</xdr:colOff>
      <xdr:row>60</xdr:row>
      <xdr:rowOff>101600</xdr:rowOff>
    </xdr:to>
    <xdr:cxnSp macro="">
      <xdr:nvCxnSpPr>
        <xdr:cNvPr id="192" name="直線コネクタ 191"/>
        <xdr:cNvCxnSpPr/>
      </xdr:nvCxnSpPr>
      <xdr:spPr>
        <a:xfrm>
          <a:off x="2209800" y="10388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101600</xdr:rowOff>
    </xdr:from>
    <xdr:to>
      <xdr:col>4</xdr:col>
      <xdr:colOff>396875</xdr:colOff>
      <xdr:row>57</xdr:row>
      <xdr:rowOff>31750</xdr:rowOff>
    </xdr:to>
    <xdr:sp macro="" textlink="">
      <xdr:nvSpPr>
        <xdr:cNvPr id="193" name="フローチャート : 判断 192"/>
        <xdr:cNvSpPr/>
      </xdr:nvSpPr>
      <xdr:spPr>
        <a:xfrm>
          <a:off x="3048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41927</xdr:rowOff>
    </xdr:from>
    <xdr:ext cx="762000" cy="259045"/>
    <xdr:sp macro="" textlink="">
      <xdr:nvSpPr>
        <xdr:cNvPr id="194" name="テキスト ボックス 193"/>
        <xdr:cNvSpPr txBox="1"/>
      </xdr:nvSpPr>
      <xdr:spPr>
        <a:xfrm>
          <a:off x="2717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82550</xdr:rowOff>
    </xdr:from>
    <xdr:to>
      <xdr:col>3</xdr:col>
      <xdr:colOff>142875</xdr:colOff>
      <xdr:row>60</xdr:row>
      <xdr:rowOff>101600</xdr:rowOff>
    </xdr:to>
    <xdr:cxnSp macro="">
      <xdr:nvCxnSpPr>
        <xdr:cNvPr id="195" name="直線コネクタ 194"/>
        <xdr:cNvCxnSpPr/>
      </xdr:nvCxnSpPr>
      <xdr:spPr>
        <a:xfrm>
          <a:off x="1320800" y="101981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63500</xdr:rowOff>
    </xdr:from>
    <xdr:to>
      <xdr:col>3</xdr:col>
      <xdr:colOff>193675</xdr:colOff>
      <xdr:row>56</xdr:row>
      <xdr:rowOff>165100</xdr:rowOff>
    </xdr:to>
    <xdr:sp macro="" textlink="">
      <xdr:nvSpPr>
        <xdr:cNvPr id="196" name="フローチャート : 判断 195"/>
        <xdr:cNvSpPr/>
      </xdr:nvSpPr>
      <xdr:spPr>
        <a:xfrm>
          <a:off x="2159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3827</xdr:rowOff>
    </xdr:from>
    <xdr:ext cx="762000" cy="259045"/>
    <xdr:sp macro="" textlink="">
      <xdr:nvSpPr>
        <xdr:cNvPr id="197" name="テキスト ボックス 196"/>
        <xdr:cNvSpPr txBox="1"/>
      </xdr:nvSpPr>
      <xdr:spPr>
        <a:xfrm>
          <a:off x="1828800" y="943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9" name="テキスト ボックス 198"/>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60</xdr:row>
      <xdr:rowOff>76200</xdr:rowOff>
    </xdr:from>
    <xdr:to>
      <xdr:col>7</xdr:col>
      <xdr:colOff>66675</xdr:colOff>
      <xdr:row>61</xdr:row>
      <xdr:rowOff>6350</xdr:rowOff>
    </xdr:to>
    <xdr:sp macro="" textlink="">
      <xdr:nvSpPr>
        <xdr:cNvPr id="205" name="円/楕円 204"/>
        <xdr:cNvSpPr/>
      </xdr:nvSpPr>
      <xdr:spPr>
        <a:xfrm>
          <a:off x="47752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156227</xdr:rowOff>
    </xdr:from>
    <xdr:ext cx="762000" cy="259045"/>
    <xdr:sp macro="" textlink="">
      <xdr:nvSpPr>
        <xdr:cNvPr id="206" name="扶助費該当値テキスト"/>
        <xdr:cNvSpPr txBox="1"/>
      </xdr:nvSpPr>
      <xdr:spPr>
        <a:xfrm>
          <a:off x="49149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101600</xdr:rowOff>
    </xdr:from>
    <xdr:to>
      <xdr:col>5</xdr:col>
      <xdr:colOff>600075</xdr:colOff>
      <xdr:row>61</xdr:row>
      <xdr:rowOff>31750</xdr:rowOff>
    </xdr:to>
    <xdr:sp macro="" textlink="">
      <xdr:nvSpPr>
        <xdr:cNvPr id="207" name="円/楕円 206"/>
        <xdr:cNvSpPr/>
      </xdr:nvSpPr>
      <xdr:spPr>
        <a:xfrm>
          <a:off x="39370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16527</xdr:rowOff>
    </xdr:from>
    <xdr:ext cx="736600" cy="259045"/>
    <xdr:sp macro="" textlink="">
      <xdr:nvSpPr>
        <xdr:cNvPr id="208" name="テキスト ボックス 207"/>
        <xdr:cNvSpPr txBox="1"/>
      </xdr:nvSpPr>
      <xdr:spPr>
        <a:xfrm>
          <a:off x="3606800" y="1047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50800</xdr:rowOff>
    </xdr:from>
    <xdr:to>
      <xdr:col>4</xdr:col>
      <xdr:colOff>396875</xdr:colOff>
      <xdr:row>60</xdr:row>
      <xdr:rowOff>152400</xdr:rowOff>
    </xdr:to>
    <xdr:sp macro="" textlink="">
      <xdr:nvSpPr>
        <xdr:cNvPr id="209" name="円/楕円 208"/>
        <xdr:cNvSpPr/>
      </xdr:nvSpPr>
      <xdr:spPr>
        <a:xfrm>
          <a:off x="3048000" y="1033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137177</xdr:rowOff>
    </xdr:from>
    <xdr:ext cx="762000" cy="259045"/>
    <xdr:sp macro="" textlink="">
      <xdr:nvSpPr>
        <xdr:cNvPr id="210" name="テキスト ボックス 209"/>
        <xdr:cNvSpPr txBox="1"/>
      </xdr:nvSpPr>
      <xdr:spPr>
        <a:xfrm>
          <a:off x="27178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3</xdr:col>
      <xdr:colOff>92075</xdr:colOff>
      <xdr:row>60</xdr:row>
      <xdr:rowOff>50800</xdr:rowOff>
    </xdr:from>
    <xdr:to>
      <xdr:col>3</xdr:col>
      <xdr:colOff>193675</xdr:colOff>
      <xdr:row>60</xdr:row>
      <xdr:rowOff>152400</xdr:rowOff>
    </xdr:to>
    <xdr:sp macro="" textlink="">
      <xdr:nvSpPr>
        <xdr:cNvPr id="211" name="円/楕円 210"/>
        <xdr:cNvSpPr/>
      </xdr:nvSpPr>
      <xdr:spPr>
        <a:xfrm>
          <a:off x="2159000" y="1033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60</xdr:row>
      <xdr:rowOff>137177</xdr:rowOff>
    </xdr:from>
    <xdr:ext cx="762000" cy="259045"/>
    <xdr:sp macro="" textlink="">
      <xdr:nvSpPr>
        <xdr:cNvPr id="212" name="テキスト ボックス 211"/>
        <xdr:cNvSpPr txBox="1"/>
      </xdr:nvSpPr>
      <xdr:spPr>
        <a:xfrm>
          <a:off x="18288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31750</xdr:rowOff>
    </xdr:from>
    <xdr:to>
      <xdr:col>1</xdr:col>
      <xdr:colOff>676275</xdr:colOff>
      <xdr:row>59</xdr:row>
      <xdr:rowOff>133350</xdr:rowOff>
    </xdr:to>
    <xdr:sp macro="" textlink="">
      <xdr:nvSpPr>
        <xdr:cNvPr id="213" name="円/楕円 212"/>
        <xdr:cNvSpPr/>
      </xdr:nvSpPr>
      <xdr:spPr>
        <a:xfrm>
          <a:off x="12700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118127</xdr:rowOff>
    </xdr:from>
    <xdr:ext cx="762000" cy="259045"/>
    <xdr:sp macro="" textlink="">
      <xdr:nvSpPr>
        <xdr:cNvPr id="214" name="テキスト ボックス 213"/>
        <xdr:cNvSpPr txBox="1"/>
      </xdr:nvSpPr>
      <xdr:spPr>
        <a:xfrm>
          <a:off x="939800" y="1023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a:t>
          </a:r>
          <a:r>
            <a:rPr kumimoji="1" lang="en-US" altLang="ja-JP" sz="1300">
              <a:latin typeface="ＭＳ Ｐゴシック"/>
            </a:rPr>
            <a:t>0.2</a:t>
          </a:r>
          <a:r>
            <a:rPr kumimoji="1" lang="ja-JP" altLang="en-US" sz="1300">
              <a:latin typeface="ＭＳ Ｐゴシック"/>
            </a:rPr>
            <a:t>ポイントの増となったが、類似団体および全国平均を下回っている。主な要因としては介護保険事業特別会計への繰出金</a:t>
          </a:r>
          <a:r>
            <a:rPr kumimoji="1" lang="en-US" altLang="ja-JP" sz="1300">
              <a:latin typeface="ＭＳ Ｐゴシック"/>
            </a:rPr>
            <a:t>103,081</a:t>
          </a:r>
          <a:r>
            <a:rPr kumimoji="1" lang="ja-JP" altLang="en-US" sz="1300">
              <a:latin typeface="ＭＳ Ｐゴシック"/>
            </a:rPr>
            <a:t>千円の増等によるものである。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24130</xdr:rowOff>
    </xdr:from>
    <xdr:to>
      <xdr:col>24</xdr:col>
      <xdr:colOff>31750</xdr:colOff>
      <xdr:row>60</xdr:row>
      <xdr:rowOff>111760</xdr:rowOff>
    </xdr:to>
    <xdr:cxnSp macro="">
      <xdr:nvCxnSpPr>
        <xdr:cNvPr id="242" name="直線コネクタ 241"/>
        <xdr:cNvCxnSpPr/>
      </xdr:nvCxnSpPr>
      <xdr:spPr>
        <a:xfrm flipV="1">
          <a:off x="16510000" y="91109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43"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4" name="直線コネクタ 243"/>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110507</xdr:rowOff>
    </xdr:from>
    <xdr:ext cx="762000" cy="259045"/>
    <xdr:sp macro="" textlink="">
      <xdr:nvSpPr>
        <xdr:cNvPr id="245" name="その他最大値テキスト"/>
        <xdr:cNvSpPr txBox="1"/>
      </xdr:nvSpPr>
      <xdr:spPr>
        <a:xfrm>
          <a:off x="16598900" y="885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53</xdr:row>
      <xdr:rowOff>24130</xdr:rowOff>
    </xdr:from>
    <xdr:to>
      <xdr:col>24</xdr:col>
      <xdr:colOff>120650</xdr:colOff>
      <xdr:row>53</xdr:row>
      <xdr:rowOff>24130</xdr:rowOff>
    </xdr:to>
    <xdr:cxnSp macro="">
      <xdr:nvCxnSpPr>
        <xdr:cNvPr id="246" name="直線コネクタ 245"/>
        <xdr:cNvCxnSpPr/>
      </xdr:nvCxnSpPr>
      <xdr:spPr>
        <a:xfrm>
          <a:off x="16421100" y="9110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115570</xdr:rowOff>
    </xdr:from>
    <xdr:to>
      <xdr:col>24</xdr:col>
      <xdr:colOff>31750</xdr:colOff>
      <xdr:row>55</xdr:row>
      <xdr:rowOff>130810</xdr:rowOff>
    </xdr:to>
    <xdr:cxnSp macro="">
      <xdr:nvCxnSpPr>
        <xdr:cNvPr id="247" name="直線コネクタ 246"/>
        <xdr:cNvCxnSpPr/>
      </xdr:nvCxnSpPr>
      <xdr:spPr>
        <a:xfrm>
          <a:off x="15671800" y="95453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17797</xdr:rowOff>
    </xdr:from>
    <xdr:ext cx="762000" cy="259045"/>
    <xdr:sp macro="" textlink="">
      <xdr:nvSpPr>
        <xdr:cNvPr id="248" name="その他平均値テキスト"/>
        <xdr:cNvSpPr txBox="1"/>
      </xdr:nvSpPr>
      <xdr:spPr>
        <a:xfrm>
          <a:off x="16598900" y="9618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45720</xdr:rowOff>
    </xdr:from>
    <xdr:to>
      <xdr:col>24</xdr:col>
      <xdr:colOff>82550</xdr:colOff>
      <xdr:row>56</xdr:row>
      <xdr:rowOff>147320</xdr:rowOff>
    </xdr:to>
    <xdr:sp macro="" textlink="">
      <xdr:nvSpPr>
        <xdr:cNvPr id="249" name="フローチャート : 判断 248"/>
        <xdr:cNvSpPr/>
      </xdr:nvSpPr>
      <xdr:spPr>
        <a:xfrm>
          <a:off x="164592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100330</xdr:rowOff>
    </xdr:from>
    <xdr:to>
      <xdr:col>22</xdr:col>
      <xdr:colOff>565150</xdr:colOff>
      <xdr:row>55</xdr:row>
      <xdr:rowOff>115570</xdr:rowOff>
    </xdr:to>
    <xdr:cxnSp macro="">
      <xdr:nvCxnSpPr>
        <xdr:cNvPr id="250" name="直線コネクタ 249"/>
        <xdr:cNvCxnSpPr/>
      </xdr:nvCxnSpPr>
      <xdr:spPr>
        <a:xfrm>
          <a:off x="14782800" y="9530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xdr:rowOff>
    </xdr:from>
    <xdr:to>
      <xdr:col>22</xdr:col>
      <xdr:colOff>615950</xdr:colOff>
      <xdr:row>56</xdr:row>
      <xdr:rowOff>116840</xdr:rowOff>
    </xdr:to>
    <xdr:sp macro="" textlink="">
      <xdr:nvSpPr>
        <xdr:cNvPr id="251" name="フローチャート : 判断 250"/>
        <xdr:cNvSpPr/>
      </xdr:nvSpPr>
      <xdr:spPr>
        <a:xfrm>
          <a:off x="15621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101617</xdr:rowOff>
    </xdr:from>
    <xdr:ext cx="736600" cy="259045"/>
    <xdr:sp macro="" textlink="">
      <xdr:nvSpPr>
        <xdr:cNvPr id="252" name="テキスト ボックス 251"/>
        <xdr:cNvSpPr txBox="1"/>
      </xdr:nvSpPr>
      <xdr:spPr>
        <a:xfrm>
          <a:off x="15290800" y="9702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85090</xdr:rowOff>
    </xdr:from>
    <xdr:to>
      <xdr:col>21</xdr:col>
      <xdr:colOff>361950</xdr:colOff>
      <xdr:row>55</xdr:row>
      <xdr:rowOff>100330</xdr:rowOff>
    </xdr:to>
    <xdr:cxnSp macro="">
      <xdr:nvCxnSpPr>
        <xdr:cNvPr id="253" name="直線コネクタ 252"/>
        <xdr:cNvCxnSpPr/>
      </xdr:nvCxnSpPr>
      <xdr:spPr>
        <a:xfrm>
          <a:off x="13893800" y="9514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148590</xdr:rowOff>
    </xdr:from>
    <xdr:to>
      <xdr:col>21</xdr:col>
      <xdr:colOff>412750</xdr:colOff>
      <xdr:row>56</xdr:row>
      <xdr:rowOff>78740</xdr:rowOff>
    </xdr:to>
    <xdr:sp macro="" textlink="">
      <xdr:nvSpPr>
        <xdr:cNvPr id="254" name="フローチャート : 判断 253"/>
        <xdr:cNvSpPr/>
      </xdr:nvSpPr>
      <xdr:spPr>
        <a:xfrm>
          <a:off x="147320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63517</xdr:rowOff>
    </xdr:from>
    <xdr:ext cx="762000" cy="259045"/>
    <xdr:sp macro="" textlink="">
      <xdr:nvSpPr>
        <xdr:cNvPr id="255" name="テキスト ボックス 254"/>
        <xdr:cNvSpPr txBox="1"/>
      </xdr:nvSpPr>
      <xdr:spPr>
        <a:xfrm>
          <a:off x="14401800" y="966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85090</xdr:rowOff>
    </xdr:from>
    <xdr:to>
      <xdr:col>20</xdr:col>
      <xdr:colOff>158750</xdr:colOff>
      <xdr:row>55</xdr:row>
      <xdr:rowOff>92710</xdr:rowOff>
    </xdr:to>
    <xdr:cxnSp macro="">
      <xdr:nvCxnSpPr>
        <xdr:cNvPr id="256" name="直線コネクタ 255"/>
        <xdr:cNvCxnSpPr/>
      </xdr:nvCxnSpPr>
      <xdr:spPr>
        <a:xfrm flipV="1">
          <a:off x="13004800" y="95148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156210</xdr:rowOff>
    </xdr:from>
    <xdr:to>
      <xdr:col>20</xdr:col>
      <xdr:colOff>209550</xdr:colOff>
      <xdr:row>56</xdr:row>
      <xdr:rowOff>86360</xdr:rowOff>
    </xdr:to>
    <xdr:sp macro="" textlink="">
      <xdr:nvSpPr>
        <xdr:cNvPr id="257" name="フローチャート : 判断 256"/>
        <xdr:cNvSpPr/>
      </xdr:nvSpPr>
      <xdr:spPr>
        <a:xfrm>
          <a:off x="13843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71137</xdr:rowOff>
    </xdr:from>
    <xdr:ext cx="762000" cy="259045"/>
    <xdr:sp macro="" textlink="">
      <xdr:nvSpPr>
        <xdr:cNvPr id="258" name="テキスト ボックス 257"/>
        <xdr:cNvSpPr txBox="1"/>
      </xdr:nvSpPr>
      <xdr:spPr>
        <a:xfrm>
          <a:off x="13512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9" name="フローチャート : 判断 258"/>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101617</xdr:rowOff>
    </xdr:from>
    <xdr:ext cx="762000" cy="259045"/>
    <xdr:sp macro="" textlink="">
      <xdr:nvSpPr>
        <xdr:cNvPr id="260" name="テキスト ボックス 259"/>
        <xdr:cNvSpPr txBox="1"/>
      </xdr:nvSpPr>
      <xdr:spPr>
        <a:xfrm>
          <a:off x="12623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55</xdr:row>
      <xdr:rowOff>80010</xdr:rowOff>
    </xdr:from>
    <xdr:to>
      <xdr:col>24</xdr:col>
      <xdr:colOff>82550</xdr:colOff>
      <xdr:row>56</xdr:row>
      <xdr:rowOff>10160</xdr:rowOff>
    </xdr:to>
    <xdr:sp macro="" textlink="">
      <xdr:nvSpPr>
        <xdr:cNvPr id="266" name="円/楕円 265"/>
        <xdr:cNvSpPr/>
      </xdr:nvSpPr>
      <xdr:spPr>
        <a:xfrm>
          <a:off x="164592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96537</xdr:rowOff>
    </xdr:from>
    <xdr:ext cx="762000" cy="259045"/>
    <xdr:sp macro="" textlink="">
      <xdr:nvSpPr>
        <xdr:cNvPr id="267" name="その他該当値テキスト"/>
        <xdr:cNvSpPr txBox="1"/>
      </xdr:nvSpPr>
      <xdr:spPr>
        <a:xfrm>
          <a:off x="165989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64770</xdr:rowOff>
    </xdr:from>
    <xdr:to>
      <xdr:col>22</xdr:col>
      <xdr:colOff>615950</xdr:colOff>
      <xdr:row>55</xdr:row>
      <xdr:rowOff>166370</xdr:rowOff>
    </xdr:to>
    <xdr:sp macro="" textlink="">
      <xdr:nvSpPr>
        <xdr:cNvPr id="268" name="円/楕円 267"/>
        <xdr:cNvSpPr/>
      </xdr:nvSpPr>
      <xdr:spPr>
        <a:xfrm>
          <a:off x="15621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5097</xdr:rowOff>
    </xdr:from>
    <xdr:ext cx="736600" cy="259045"/>
    <xdr:sp macro="" textlink="">
      <xdr:nvSpPr>
        <xdr:cNvPr id="269" name="テキスト ボックス 268"/>
        <xdr:cNvSpPr txBox="1"/>
      </xdr:nvSpPr>
      <xdr:spPr>
        <a:xfrm>
          <a:off x="15290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49530</xdr:rowOff>
    </xdr:from>
    <xdr:to>
      <xdr:col>21</xdr:col>
      <xdr:colOff>412750</xdr:colOff>
      <xdr:row>55</xdr:row>
      <xdr:rowOff>151130</xdr:rowOff>
    </xdr:to>
    <xdr:sp macro="" textlink="">
      <xdr:nvSpPr>
        <xdr:cNvPr id="270" name="円/楕円 269"/>
        <xdr:cNvSpPr/>
      </xdr:nvSpPr>
      <xdr:spPr>
        <a:xfrm>
          <a:off x="14732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161307</xdr:rowOff>
    </xdr:from>
    <xdr:ext cx="762000" cy="259045"/>
    <xdr:sp macro="" textlink="">
      <xdr:nvSpPr>
        <xdr:cNvPr id="271" name="テキスト ボックス 270"/>
        <xdr:cNvSpPr txBox="1"/>
      </xdr:nvSpPr>
      <xdr:spPr>
        <a:xfrm>
          <a:off x="14401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34290</xdr:rowOff>
    </xdr:from>
    <xdr:to>
      <xdr:col>20</xdr:col>
      <xdr:colOff>209550</xdr:colOff>
      <xdr:row>55</xdr:row>
      <xdr:rowOff>135890</xdr:rowOff>
    </xdr:to>
    <xdr:sp macro="" textlink="">
      <xdr:nvSpPr>
        <xdr:cNvPr id="272" name="円/楕円 271"/>
        <xdr:cNvSpPr/>
      </xdr:nvSpPr>
      <xdr:spPr>
        <a:xfrm>
          <a:off x="13843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146067</xdr:rowOff>
    </xdr:from>
    <xdr:ext cx="762000" cy="259045"/>
    <xdr:sp macro="" textlink="">
      <xdr:nvSpPr>
        <xdr:cNvPr id="273" name="テキスト ボックス 272"/>
        <xdr:cNvSpPr txBox="1"/>
      </xdr:nvSpPr>
      <xdr:spPr>
        <a:xfrm>
          <a:off x="13512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41910</xdr:rowOff>
    </xdr:from>
    <xdr:to>
      <xdr:col>19</xdr:col>
      <xdr:colOff>6350</xdr:colOff>
      <xdr:row>55</xdr:row>
      <xdr:rowOff>143510</xdr:rowOff>
    </xdr:to>
    <xdr:sp macro="" textlink="">
      <xdr:nvSpPr>
        <xdr:cNvPr id="274" name="円/楕円 273"/>
        <xdr:cNvSpPr/>
      </xdr:nvSpPr>
      <xdr:spPr>
        <a:xfrm>
          <a:off x="12954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153687</xdr:rowOff>
    </xdr:from>
    <xdr:ext cx="762000" cy="259045"/>
    <xdr:sp macro="" textlink="">
      <xdr:nvSpPr>
        <xdr:cNvPr id="275" name="テキスト ボックス 274"/>
        <xdr:cNvSpPr txBox="1"/>
      </xdr:nvSpPr>
      <xdr:spPr>
        <a:xfrm>
          <a:off x="12623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a:t>
          </a:r>
          <a:r>
            <a:rPr kumimoji="1" lang="en-US" altLang="ja-JP" sz="1300">
              <a:latin typeface="ＭＳ Ｐゴシック"/>
            </a:rPr>
            <a:t>0.3</a:t>
          </a:r>
          <a:r>
            <a:rPr kumimoji="1" lang="ja-JP" altLang="en-US" sz="1300">
              <a:latin typeface="ＭＳ Ｐゴシック"/>
            </a:rPr>
            <a:t>ポイントの増となったが、類似団体および全国平均を下回っている。主な要因は下水道事業会計負担金が</a:t>
          </a:r>
          <a:r>
            <a:rPr kumimoji="1" lang="en-US" altLang="ja-JP" sz="1300">
              <a:latin typeface="ＭＳ Ｐゴシック"/>
            </a:rPr>
            <a:t>123,133</a:t>
          </a:r>
          <a:r>
            <a:rPr kumimoji="1" lang="ja-JP" altLang="en-US" sz="1300">
              <a:latin typeface="ＭＳ Ｐゴシック"/>
            </a:rPr>
            <a:t>千円の増となったことによるものである。今後も、本市が策定している補助金に関するガイドラインに沿って、継続・廃止等の検討を行い、補助金等の適正化を進める。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40</xdr:row>
      <xdr:rowOff>143328</xdr:rowOff>
    </xdr:to>
    <xdr:cxnSp macro="">
      <xdr:nvCxnSpPr>
        <xdr:cNvPr id="305" name="直線コネクタ 304"/>
        <xdr:cNvCxnSpPr/>
      </xdr:nvCxnSpPr>
      <xdr:spPr>
        <a:xfrm flipV="1">
          <a:off x="16510000" y="5542643"/>
          <a:ext cx="0" cy="1458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115405</xdr:rowOff>
    </xdr:from>
    <xdr:ext cx="762000" cy="259045"/>
    <xdr:sp macro="" textlink="">
      <xdr:nvSpPr>
        <xdr:cNvPr id="306" name="補助費等最小値テキスト"/>
        <xdr:cNvSpPr txBox="1"/>
      </xdr:nvSpPr>
      <xdr:spPr>
        <a:xfrm>
          <a:off x="16598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40</xdr:row>
      <xdr:rowOff>143328</xdr:rowOff>
    </xdr:from>
    <xdr:to>
      <xdr:col>24</xdr:col>
      <xdr:colOff>120650</xdr:colOff>
      <xdr:row>40</xdr:row>
      <xdr:rowOff>143328</xdr:rowOff>
    </xdr:to>
    <xdr:cxnSp macro="">
      <xdr:nvCxnSpPr>
        <xdr:cNvPr id="307" name="直線コネクタ 306"/>
        <xdr:cNvCxnSpPr/>
      </xdr:nvCxnSpPr>
      <xdr:spPr>
        <a:xfrm>
          <a:off x="16421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72572</xdr:rowOff>
    </xdr:from>
    <xdr:to>
      <xdr:col>24</xdr:col>
      <xdr:colOff>31750</xdr:colOff>
      <xdr:row>34</xdr:row>
      <xdr:rowOff>105228</xdr:rowOff>
    </xdr:to>
    <xdr:cxnSp macro="">
      <xdr:nvCxnSpPr>
        <xdr:cNvPr id="310" name="直線コネクタ 309"/>
        <xdr:cNvCxnSpPr/>
      </xdr:nvCxnSpPr>
      <xdr:spPr>
        <a:xfrm>
          <a:off x="15671800" y="59018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116313</xdr:rowOff>
    </xdr:from>
    <xdr:ext cx="762000" cy="259045"/>
    <xdr:sp macro="" textlink="">
      <xdr:nvSpPr>
        <xdr:cNvPr id="311" name="補助費等平均値テキスト"/>
        <xdr:cNvSpPr txBox="1"/>
      </xdr:nvSpPr>
      <xdr:spPr>
        <a:xfrm>
          <a:off x="16598900" y="6117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144236</xdr:rowOff>
    </xdr:from>
    <xdr:to>
      <xdr:col>24</xdr:col>
      <xdr:colOff>82550</xdr:colOff>
      <xdr:row>36</xdr:row>
      <xdr:rowOff>74386</xdr:rowOff>
    </xdr:to>
    <xdr:sp macro="" textlink="">
      <xdr:nvSpPr>
        <xdr:cNvPr id="312" name="フローチャート : 判断 311"/>
        <xdr:cNvSpPr/>
      </xdr:nvSpPr>
      <xdr:spPr>
        <a:xfrm>
          <a:off x="16459200" y="6144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72572</xdr:rowOff>
    </xdr:from>
    <xdr:to>
      <xdr:col>22</xdr:col>
      <xdr:colOff>565150</xdr:colOff>
      <xdr:row>34</xdr:row>
      <xdr:rowOff>72572</xdr:rowOff>
    </xdr:to>
    <xdr:cxnSp macro="">
      <xdr:nvCxnSpPr>
        <xdr:cNvPr id="313" name="直線コネクタ 312"/>
        <xdr:cNvCxnSpPr/>
      </xdr:nvCxnSpPr>
      <xdr:spPr>
        <a:xfrm>
          <a:off x="14782800" y="5901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111578</xdr:rowOff>
    </xdr:from>
    <xdr:to>
      <xdr:col>22</xdr:col>
      <xdr:colOff>615950</xdr:colOff>
      <xdr:row>36</xdr:row>
      <xdr:rowOff>41728</xdr:rowOff>
    </xdr:to>
    <xdr:sp macro="" textlink="">
      <xdr:nvSpPr>
        <xdr:cNvPr id="314" name="フローチャート : 判断 313"/>
        <xdr:cNvSpPr/>
      </xdr:nvSpPr>
      <xdr:spPr>
        <a:xfrm>
          <a:off x="15621000" y="611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26505</xdr:rowOff>
    </xdr:from>
    <xdr:ext cx="736600" cy="259045"/>
    <xdr:sp macro="" textlink="">
      <xdr:nvSpPr>
        <xdr:cNvPr id="315" name="テキスト ボックス 314"/>
        <xdr:cNvSpPr txBox="1"/>
      </xdr:nvSpPr>
      <xdr:spPr>
        <a:xfrm>
          <a:off x="15290800" y="619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72572</xdr:rowOff>
    </xdr:from>
    <xdr:to>
      <xdr:col>21</xdr:col>
      <xdr:colOff>361950</xdr:colOff>
      <xdr:row>34</xdr:row>
      <xdr:rowOff>72572</xdr:rowOff>
    </xdr:to>
    <xdr:cxnSp macro="">
      <xdr:nvCxnSpPr>
        <xdr:cNvPr id="316" name="直線コネクタ 315"/>
        <xdr:cNvCxnSpPr/>
      </xdr:nvCxnSpPr>
      <xdr:spPr>
        <a:xfrm>
          <a:off x="13893800" y="5901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70049</xdr:rowOff>
    </xdr:from>
    <xdr:ext cx="762000" cy="259045"/>
    <xdr:sp macro="" textlink="">
      <xdr:nvSpPr>
        <xdr:cNvPr id="318" name="テキスト ボックス 317"/>
        <xdr:cNvSpPr txBox="1"/>
      </xdr:nvSpPr>
      <xdr:spPr>
        <a:xfrm>
          <a:off x="14401800" y="624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72572</xdr:rowOff>
    </xdr:from>
    <xdr:to>
      <xdr:col>20</xdr:col>
      <xdr:colOff>158750</xdr:colOff>
      <xdr:row>34</xdr:row>
      <xdr:rowOff>159657</xdr:rowOff>
    </xdr:to>
    <xdr:cxnSp macro="">
      <xdr:nvCxnSpPr>
        <xdr:cNvPr id="319" name="直線コネクタ 318"/>
        <xdr:cNvCxnSpPr/>
      </xdr:nvCxnSpPr>
      <xdr:spPr>
        <a:xfrm flipV="1">
          <a:off x="13004800" y="59018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37391</xdr:rowOff>
    </xdr:from>
    <xdr:ext cx="762000" cy="259045"/>
    <xdr:sp macro="" textlink="">
      <xdr:nvSpPr>
        <xdr:cNvPr id="321" name="テキスト ボックス 320"/>
        <xdr:cNvSpPr txBox="1"/>
      </xdr:nvSpPr>
      <xdr:spPr>
        <a:xfrm>
          <a:off x="13512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155122</xdr:rowOff>
    </xdr:from>
    <xdr:to>
      <xdr:col>19</xdr:col>
      <xdr:colOff>6350</xdr:colOff>
      <xdr:row>36</xdr:row>
      <xdr:rowOff>85272</xdr:rowOff>
    </xdr:to>
    <xdr:sp macro="" textlink="">
      <xdr:nvSpPr>
        <xdr:cNvPr id="322" name="フローチャート : 判断 321"/>
        <xdr:cNvSpPr/>
      </xdr:nvSpPr>
      <xdr:spPr>
        <a:xfrm>
          <a:off x="12954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70049</xdr:rowOff>
    </xdr:from>
    <xdr:ext cx="762000" cy="259045"/>
    <xdr:sp macro="" textlink="">
      <xdr:nvSpPr>
        <xdr:cNvPr id="323" name="テキスト ボックス 322"/>
        <xdr:cNvSpPr txBox="1"/>
      </xdr:nvSpPr>
      <xdr:spPr>
        <a:xfrm>
          <a:off x="12623800" y="624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34</xdr:row>
      <xdr:rowOff>54428</xdr:rowOff>
    </xdr:from>
    <xdr:to>
      <xdr:col>24</xdr:col>
      <xdr:colOff>82550</xdr:colOff>
      <xdr:row>34</xdr:row>
      <xdr:rowOff>156028</xdr:rowOff>
    </xdr:to>
    <xdr:sp macro="" textlink="">
      <xdr:nvSpPr>
        <xdr:cNvPr id="329" name="円/楕円 328"/>
        <xdr:cNvSpPr/>
      </xdr:nvSpPr>
      <xdr:spPr>
        <a:xfrm>
          <a:off x="16459200" y="588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70955</xdr:rowOff>
    </xdr:from>
    <xdr:ext cx="762000" cy="259045"/>
    <xdr:sp macro="" textlink="">
      <xdr:nvSpPr>
        <xdr:cNvPr id="330" name="補助費等該当値テキスト"/>
        <xdr:cNvSpPr txBox="1"/>
      </xdr:nvSpPr>
      <xdr:spPr>
        <a:xfrm>
          <a:off x="16598900" y="572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21772</xdr:rowOff>
    </xdr:from>
    <xdr:to>
      <xdr:col>22</xdr:col>
      <xdr:colOff>615950</xdr:colOff>
      <xdr:row>34</xdr:row>
      <xdr:rowOff>123372</xdr:rowOff>
    </xdr:to>
    <xdr:sp macro="" textlink="">
      <xdr:nvSpPr>
        <xdr:cNvPr id="331" name="円/楕円 330"/>
        <xdr:cNvSpPr/>
      </xdr:nvSpPr>
      <xdr:spPr>
        <a:xfrm>
          <a:off x="15621000" y="585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133549</xdr:rowOff>
    </xdr:from>
    <xdr:ext cx="736600" cy="259045"/>
    <xdr:sp macro="" textlink="">
      <xdr:nvSpPr>
        <xdr:cNvPr id="332" name="テキスト ボックス 331"/>
        <xdr:cNvSpPr txBox="1"/>
      </xdr:nvSpPr>
      <xdr:spPr>
        <a:xfrm>
          <a:off x="15290800" y="561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21772</xdr:rowOff>
    </xdr:from>
    <xdr:to>
      <xdr:col>21</xdr:col>
      <xdr:colOff>412750</xdr:colOff>
      <xdr:row>34</xdr:row>
      <xdr:rowOff>123372</xdr:rowOff>
    </xdr:to>
    <xdr:sp macro="" textlink="">
      <xdr:nvSpPr>
        <xdr:cNvPr id="333" name="円/楕円 332"/>
        <xdr:cNvSpPr/>
      </xdr:nvSpPr>
      <xdr:spPr>
        <a:xfrm>
          <a:off x="14732000" y="585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133549</xdr:rowOff>
    </xdr:from>
    <xdr:ext cx="762000" cy="259045"/>
    <xdr:sp macro="" textlink="">
      <xdr:nvSpPr>
        <xdr:cNvPr id="334" name="テキスト ボックス 333"/>
        <xdr:cNvSpPr txBox="1"/>
      </xdr:nvSpPr>
      <xdr:spPr>
        <a:xfrm>
          <a:off x="14401800" y="561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21772</xdr:rowOff>
    </xdr:from>
    <xdr:to>
      <xdr:col>20</xdr:col>
      <xdr:colOff>209550</xdr:colOff>
      <xdr:row>34</xdr:row>
      <xdr:rowOff>123372</xdr:rowOff>
    </xdr:to>
    <xdr:sp macro="" textlink="">
      <xdr:nvSpPr>
        <xdr:cNvPr id="335" name="円/楕円 334"/>
        <xdr:cNvSpPr/>
      </xdr:nvSpPr>
      <xdr:spPr>
        <a:xfrm>
          <a:off x="13843000" y="585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133549</xdr:rowOff>
    </xdr:from>
    <xdr:ext cx="762000" cy="259045"/>
    <xdr:sp macro="" textlink="">
      <xdr:nvSpPr>
        <xdr:cNvPr id="336" name="テキスト ボックス 335"/>
        <xdr:cNvSpPr txBox="1"/>
      </xdr:nvSpPr>
      <xdr:spPr>
        <a:xfrm>
          <a:off x="13512800" y="561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108857</xdr:rowOff>
    </xdr:from>
    <xdr:to>
      <xdr:col>19</xdr:col>
      <xdr:colOff>6350</xdr:colOff>
      <xdr:row>35</xdr:row>
      <xdr:rowOff>39007</xdr:rowOff>
    </xdr:to>
    <xdr:sp macro="" textlink="">
      <xdr:nvSpPr>
        <xdr:cNvPr id="337" name="円/楕円 336"/>
        <xdr:cNvSpPr/>
      </xdr:nvSpPr>
      <xdr:spPr>
        <a:xfrm>
          <a:off x="12954000" y="593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49184</xdr:rowOff>
    </xdr:from>
    <xdr:ext cx="762000" cy="259045"/>
    <xdr:sp macro="" textlink="">
      <xdr:nvSpPr>
        <xdr:cNvPr id="338" name="テキスト ボックス 337"/>
        <xdr:cNvSpPr txBox="1"/>
      </xdr:nvSpPr>
      <xdr:spPr>
        <a:xfrm>
          <a:off x="12623800" y="570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比率としては</a:t>
          </a:r>
          <a:r>
            <a:rPr kumimoji="1" lang="en-US" altLang="ja-JP" sz="1300">
              <a:latin typeface="ＭＳ Ｐゴシック"/>
            </a:rPr>
            <a:t>0.1</a:t>
          </a:r>
          <a:r>
            <a:rPr kumimoji="1" lang="ja-JP" altLang="en-US" sz="1300">
              <a:latin typeface="ＭＳ Ｐゴシック"/>
            </a:rPr>
            <a:t>ポイント増となっているが、決算額では前年度比</a:t>
          </a:r>
          <a:r>
            <a:rPr kumimoji="1" lang="en-US" altLang="ja-JP" sz="1300">
              <a:latin typeface="ＭＳ Ｐゴシック"/>
            </a:rPr>
            <a:t>191,237</a:t>
          </a:r>
          <a:r>
            <a:rPr kumimoji="1" lang="ja-JP" altLang="en-US" sz="1300">
              <a:latin typeface="ＭＳ Ｐゴシック"/>
            </a:rPr>
            <a:t>千円減となっている。これまで同様、市債については、借入額が償還額を下回るよう借入事業の見直しを行い、公債費の抑制に努める。</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3" name="直線コネクタ 35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4" name="テキスト ボックス 35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5" name="直線コネクタ 35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6" name="テキスト ボックス 35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7" name="直線コネクタ 35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8" name="テキスト ボックス 35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9" name="直線コネクタ 35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0" name="テキスト ボックス 35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1" name="直線コネクタ 36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2" name="テキスト ボックス 36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81280</xdr:rowOff>
    </xdr:from>
    <xdr:to>
      <xdr:col>7</xdr:col>
      <xdr:colOff>15875</xdr:colOff>
      <xdr:row>81</xdr:row>
      <xdr:rowOff>115570</xdr:rowOff>
    </xdr:to>
    <xdr:cxnSp macro="">
      <xdr:nvCxnSpPr>
        <xdr:cNvPr id="366" name="直線コネクタ 365"/>
        <xdr:cNvCxnSpPr/>
      </xdr:nvCxnSpPr>
      <xdr:spPr>
        <a:xfrm flipV="1">
          <a:off x="4826000" y="127685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87647</xdr:rowOff>
    </xdr:from>
    <xdr:ext cx="762000" cy="259045"/>
    <xdr:sp macro="" textlink="">
      <xdr:nvSpPr>
        <xdr:cNvPr id="367" name="公債費最小値テキスト"/>
        <xdr:cNvSpPr txBox="1"/>
      </xdr:nvSpPr>
      <xdr:spPr>
        <a:xfrm>
          <a:off x="4914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6</xdr:col>
      <xdr:colOff>612775</xdr:colOff>
      <xdr:row>81</xdr:row>
      <xdr:rowOff>115570</xdr:rowOff>
    </xdr:from>
    <xdr:to>
      <xdr:col>7</xdr:col>
      <xdr:colOff>104775</xdr:colOff>
      <xdr:row>81</xdr:row>
      <xdr:rowOff>115570</xdr:rowOff>
    </xdr:to>
    <xdr:cxnSp macro="">
      <xdr:nvCxnSpPr>
        <xdr:cNvPr id="368" name="直線コネクタ 367"/>
        <xdr:cNvCxnSpPr/>
      </xdr:nvCxnSpPr>
      <xdr:spPr>
        <a:xfrm>
          <a:off x="4737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167657</xdr:rowOff>
    </xdr:from>
    <xdr:ext cx="762000" cy="259045"/>
    <xdr:sp macro="" textlink="">
      <xdr:nvSpPr>
        <xdr:cNvPr id="369" name="公債費最大値テキスト"/>
        <xdr:cNvSpPr txBox="1"/>
      </xdr:nvSpPr>
      <xdr:spPr>
        <a:xfrm>
          <a:off x="4914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74</xdr:row>
      <xdr:rowOff>81280</xdr:rowOff>
    </xdr:from>
    <xdr:to>
      <xdr:col>7</xdr:col>
      <xdr:colOff>104775</xdr:colOff>
      <xdr:row>74</xdr:row>
      <xdr:rowOff>81280</xdr:rowOff>
    </xdr:to>
    <xdr:cxnSp macro="">
      <xdr:nvCxnSpPr>
        <xdr:cNvPr id="370" name="直線コネクタ 369"/>
        <xdr:cNvCxnSpPr/>
      </xdr:nvCxnSpPr>
      <xdr:spPr>
        <a:xfrm>
          <a:off x="4737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5080</xdr:rowOff>
    </xdr:from>
    <xdr:to>
      <xdr:col>7</xdr:col>
      <xdr:colOff>15875</xdr:colOff>
      <xdr:row>78</xdr:row>
      <xdr:rowOff>12700</xdr:rowOff>
    </xdr:to>
    <xdr:cxnSp macro="">
      <xdr:nvCxnSpPr>
        <xdr:cNvPr id="371" name="直線コネクタ 370"/>
        <xdr:cNvCxnSpPr/>
      </xdr:nvCxnSpPr>
      <xdr:spPr>
        <a:xfrm>
          <a:off x="3987800" y="133781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143527</xdr:rowOff>
    </xdr:from>
    <xdr:ext cx="762000" cy="259045"/>
    <xdr:sp macro="" textlink="">
      <xdr:nvSpPr>
        <xdr:cNvPr id="372" name="公債費平均値テキスト"/>
        <xdr:cNvSpPr txBox="1"/>
      </xdr:nvSpPr>
      <xdr:spPr>
        <a:xfrm>
          <a:off x="4914900" y="1334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0</xdr:rowOff>
    </xdr:from>
    <xdr:to>
      <xdr:col>7</xdr:col>
      <xdr:colOff>66675</xdr:colOff>
      <xdr:row>78</xdr:row>
      <xdr:rowOff>101600</xdr:rowOff>
    </xdr:to>
    <xdr:sp macro="" textlink="">
      <xdr:nvSpPr>
        <xdr:cNvPr id="373" name="フローチャート : 判断 372"/>
        <xdr:cNvSpPr/>
      </xdr:nvSpPr>
      <xdr:spPr>
        <a:xfrm>
          <a:off x="47752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5080</xdr:rowOff>
    </xdr:from>
    <xdr:to>
      <xdr:col>5</xdr:col>
      <xdr:colOff>549275</xdr:colOff>
      <xdr:row>78</xdr:row>
      <xdr:rowOff>66039</xdr:rowOff>
    </xdr:to>
    <xdr:cxnSp macro="">
      <xdr:nvCxnSpPr>
        <xdr:cNvPr id="374" name="直線コネクタ 373"/>
        <xdr:cNvCxnSpPr/>
      </xdr:nvCxnSpPr>
      <xdr:spPr>
        <a:xfrm flipV="1">
          <a:off x="3098800" y="1337818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148589</xdr:rowOff>
    </xdr:from>
    <xdr:to>
      <xdr:col>5</xdr:col>
      <xdr:colOff>600075</xdr:colOff>
      <xdr:row>78</xdr:row>
      <xdr:rowOff>78739</xdr:rowOff>
    </xdr:to>
    <xdr:sp macro="" textlink="">
      <xdr:nvSpPr>
        <xdr:cNvPr id="375" name="フローチャート : 判断 374"/>
        <xdr:cNvSpPr/>
      </xdr:nvSpPr>
      <xdr:spPr>
        <a:xfrm>
          <a:off x="3937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63516</xdr:rowOff>
    </xdr:from>
    <xdr:ext cx="736600" cy="259045"/>
    <xdr:sp macro="" textlink="">
      <xdr:nvSpPr>
        <xdr:cNvPr id="376" name="テキスト ボックス 375"/>
        <xdr:cNvSpPr txBox="1"/>
      </xdr:nvSpPr>
      <xdr:spPr>
        <a:xfrm>
          <a:off x="3606800" y="13436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100330</xdr:rowOff>
    </xdr:from>
    <xdr:to>
      <xdr:col>4</xdr:col>
      <xdr:colOff>346075</xdr:colOff>
      <xdr:row>78</xdr:row>
      <xdr:rowOff>66039</xdr:rowOff>
    </xdr:to>
    <xdr:cxnSp macro="">
      <xdr:nvCxnSpPr>
        <xdr:cNvPr id="377" name="直線コネクタ 376"/>
        <xdr:cNvCxnSpPr/>
      </xdr:nvCxnSpPr>
      <xdr:spPr>
        <a:xfrm>
          <a:off x="2209800" y="1330198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78" name="フローチャート : 判断 377"/>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79" name="テキスト ボックス 378"/>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100330</xdr:rowOff>
    </xdr:from>
    <xdr:to>
      <xdr:col>3</xdr:col>
      <xdr:colOff>142875</xdr:colOff>
      <xdr:row>78</xdr:row>
      <xdr:rowOff>81280</xdr:rowOff>
    </xdr:to>
    <xdr:cxnSp macro="">
      <xdr:nvCxnSpPr>
        <xdr:cNvPr id="380" name="直線コネクタ 379"/>
        <xdr:cNvCxnSpPr/>
      </xdr:nvCxnSpPr>
      <xdr:spPr>
        <a:xfrm flipV="1">
          <a:off x="1320800" y="133019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1" name="フローチャート : 判断 380"/>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2" name="テキスト ボックス 381"/>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83" name="フローチャート : 判断 382"/>
        <xdr:cNvSpPr/>
      </xdr:nvSpPr>
      <xdr:spPr>
        <a:xfrm>
          <a:off x="1270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27957</xdr:rowOff>
    </xdr:from>
    <xdr:ext cx="762000" cy="259045"/>
    <xdr:sp macro="" textlink="">
      <xdr:nvSpPr>
        <xdr:cNvPr id="384" name="テキスト ボックス 383"/>
        <xdr:cNvSpPr txBox="1"/>
      </xdr:nvSpPr>
      <xdr:spPr>
        <a:xfrm>
          <a:off x="939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90" name="円/楕円 389"/>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149877</xdr:rowOff>
    </xdr:from>
    <xdr:ext cx="762000" cy="259045"/>
    <xdr:sp macro="" textlink="">
      <xdr:nvSpPr>
        <xdr:cNvPr id="391" name="公債費該当値テキスト"/>
        <xdr:cNvSpPr txBox="1"/>
      </xdr:nvSpPr>
      <xdr:spPr>
        <a:xfrm>
          <a:off x="49149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125730</xdr:rowOff>
    </xdr:from>
    <xdr:to>
      <xdr:col>5</xdr:col>
      <xdr:colOff>600075</xdr:colOff>
      <xdr:row>78</xdr:row>
      <xdr:rowOff>55880</xdr:rowOff>
    </xdr:to>
    <xdr:sp macro="" textlink="">
      <xdr:nvSpPr>
        <xdr:cNvPr id="392" name="円/楕円 391"/>
        <xdr:cNvSpPr/>
      </xdr:nvSpPr>
      <xdr:spPr>
        <a:xfrm>
          <a:off x="3937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66057</xdr:rowOff>
    </xdr:from>
    <xdr:ext cx="736600" cy="259045"/>
    <xdr:sp macro="" textlink="">
      <xdr:nvSpPr>
        <xdr:cNvPr id="393" name="テキスト ボックス 392"/>
        <xdr:cNvSpPr txBox="1"/>
      </xdr:nvSpPr>
      <xdr:spPr>
        <a:xfrm>
          <a:off x="3606800" y="1309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15239</xdr:rowOff>
    </xdr:from>
    <xdr:to>
      <xdr:col>4</xdr:col>
      <xdr:colOff>396875</xdr:colOff>
      <xdr:row>78</xdr:row>
      <xdr:rowOff>116839</xdr:rowOff>
    </xdr:to>
    <xdr:sp macro="" textlink="">
      <xdr:nvSpPr>
        <xdr:cNvPr id="394" name="円/楕円 393"/>
        <xdr:cNvSpPr/>
      </xdr:nvSpPr>
      <xdr:spPr>
        <a:xfrm>
          <a:off x="30480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127016</xdr:rowOff>
    </xdr:from>
    <xdr:ext cx="762000" cy="259045"/>
    <xdr:sp macro="" textlink="">
      <xdr:nvSpPr>
        <xdr:cNvPr id="395" name="テキスト ボックス 394"/>
        <xdr:cNvSpPr txBox="1"/>
      </xdr:nvSpPr>
      <xdr:spPr>
        <a:xfrm>
          <a:off x="2717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49530</xdr:rowOff>
    </xdr:from>
    <xdr:to>
      <xdr:col>3</xdr:col>
      <xdr:colOff>193675</xdr:colOff>
      <xdr:row>77</xdr:row>
      <xdr:rowOff>151130</xdr:rowOff>
    </xdr:to>
    <xdr:sp macro="" textlink="">
      <xdr:nvSpPr>
        <xdr:cNvPr id="396" name="円/楕円 395"/>
        <xdr:cNvSpPr/>
      </xdr:nvSpPr>
      <xdr:spPr>
        <a:xfrm>
          <a:off x="2159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97" name="テキスト ボックス 396"/>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98" name="円/楕円 397"/>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116857</xdr:rowOff>
    </xdr:from>
    <xdr:ext cx="762000" cy="259045"/>
    <xdr:sp macro="" textlink="">
      <xdr:nvSpPr>
        <xdr:cNvPr id="399" name="テキスト ボックス 398"/>
        <xdr:cNvSpPr txBox="1"/>
      </xdr:nvSpPr>
      <xdr:spPr>
        <a:xfrm>
          <a:off x="939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類似団体平均および全国平均を下回ったが、各項目において、前年度比で増が目立った。主に人件費や物件費での増が大きいため、今後も人件費の抑制や必要経費の見直しを行い、削減できるよう努める。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104140</xdr:rowOff>
    </xdr:from>
    <xdr:to>
      <xdr:col>24</xdr:col>
      <xdr:colOff>31750</xdr:colOff>
      <xdr:row>80</xdr:row>
      <xdr:rowOff>49276</xdr:rowOff>
    </xdr:to>
    <xdr:cxnSp macro="">
      <xdr:nvCxnSpPr>
        <xdr:cNvPr id="425" name="直線コネクタ 424"/>
        <xdr:cNvCxnSpPr/>
      </xdr:nvCxnSpPr>
      <xdr:spPr>
        <a:xfrm flipV="1">
          <a:off x="16510000" y="12448540"/>
          <a:ext cx="0" cy="1316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21353</xdr:rowOff>
    </xdr:from>
    <xdr:ext cx="762000" cy="259045"/>
    <xdr:sp macro="" textlink="">
      <xdr:nvSpPr>
        <xdr:cNvPr id="426" name="公債費以外最小値テキスト"/>
        <xdr:cNvSpPr txBox="1"/>
      </xdr:nvSpPr>
      <xdr:spPr>
        <a:xfrm>
          <a:off x="16598900" y="1373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85.8</a:t>
          </a:r>
          <a:endParaRPr kumimoji="1" lang="ja-JP" altLang="en-US" sz="1000" b="1">
            <a:latin typeface="ＭＳ Ｐゴシック"/>
          </a:endParaRPr>
        </a:p>
      </xdr:txBody>
    </xdr:sp>
    <xdr:clientData/>
  </xdr:oneCellAnchor>
  <xdr:twoCellAnchor>
    <xdr:from>
      <xdr:col>23</xdr:col>
      <xdr:colOff>628650</xdr:colOff>
      <xdr:row>80</xdr:row>
      <xdr:rowOff>49276</xdr:rowOff>
    </xdr:from>
    <xdr:to>
      <xdr:col>24</xdr:col>
      <xdr:colOff>120650</xdr:colOff>
      <xdr:row>80</xdr:row>
      <xdr:rowOff>49276</xdr:rowOff>
    </xdr:to>
    <xdr:cxnSp macro="">
      <xdr:nvCxnSpPr>
        <xdr:cNvPr id="427" name="直線コネクタ 426"/>
        <xdr:cNvCxnSpPr/>
      </xdr:nvCxnSpPr>
      <xdr:spPr>
        <a:xfrm>
          <a:off x="16421100" y="1376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19067</xdr:rowOff>
    </xdr:from>
    <xdr:ext cx="762000" cy="259045"/>
    <xdr:sp macro="" textlink="">
      <xdr:nvSpPr>
        <xdr:cNvPr id="428" name="公債費以外最大値テキスト"/>
        <xdr:cNvSpPr txBox="1"/>
      </xdr:nvSpPr>
      <xdr:spPr>
        <a:xfrm>
          <a:off x="16598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57.0</a:t>
          </a:r>
          <a:endParaRPr kumimoji="1" lang="ja-JP" altLang="en-US" sz="1000" b="1">
            <a:latin typeface="ＭＳ Ｐゴシック"/>
          </a:endParaRPr>
        </a:p>
      </xdr:txBody>
    </xdr:sp>
    <xdr:clientData/>
  </xdr:oneCellAnchor>
  <xdr:twoCellAnchor>
    <xdr:from>
      <xdr:col>23</xdr:col>
      <xdr:colOff>628650</xdr:colOff>
      <xdr:row>72</xdr:row>
      <xdr:rowOff>104140</xdr:rowOff>
    </xdr:from>
    <xdr:to>
      <xdr:col>24</xdr:col>
      <xdr:colOff>120650</xdr:colOff>
      <xdr:row>72</xdr:row>
      <xdr:rowOff>104140</xdr:rowOff>
    </xdr:to>
    <xdr:cxnSp macro="">
      <xdr:nvCxnSpPr>
        <xdr:cNvPr id="429" name="直線コネクタ 428"/>
        <xdr:cNvCxnSpPr/>
      </xdr:nvCxnSpPr>
      <xdr:spPr>
        <a:xfrm>
          <a:off x="16421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85852</xdr:rowOff>
    </xdr:from>
    <xdr:to>
      <xdr:col>24</xdr:col>
      <xdr:colOff>31750</xdr:colOff>
      <xdr:row>76</xdr:row>
      <xdr:rowOff>163576</xdr:rowOff>
    </xdr:to>
    <xdr:cxnSp macro="">
      <xdr:nvCxnSpPr>
        <xdr:cNvPr id="430" name="直線コネクタ 429"/>
        <xdr:cNvCxnSpPr/>
      </xdr:nvCxnSpPr>
      <xdr:spPr>
        <a:xfrm>
          <a:off x="15671800" y="13116052"/>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158005</xdr:rowOff>
    </xdr:from>
    <xdr:ext cx="762000" cy="259045"/>
    <xdr:sp macro="" textlink="">
      <xdr:nvSpPr>
        <xdr:cNvPr id="431" name="公債費以外平均値テキスト"/>
        <xdr:cNvSpPr txBox="1"/>
      </xdr:nvSpPr>
      <xdr:spPr>
        <a:xfrm>
          <a:off x="16598900" y="13188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14478</xdr:rowOff>
    </xdr:from>
    <xdr:to>
      <xdr:col>24</xdr:col>
      <xdr:colOff>82550</xdr:colOff>
      <xdr:row>77</xdr:row>
      <xdr:rowOff>116078</xdr:rowOff>
    </xdr:to>
    <xdr:sp macro="" textlink="">
      <xdr:nvSpPr>
        <xdr:cNvPr id="432" name="フローチャート : 判断 431"/>
        <xdr:cNvSpPr/>
      </xdr:nvSpPr>
      <xdr:spPr>
        <a:xfrm>
          <a:off x="164592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58420</xdr:rowOff>
    </xdr:from>
    <xdr:to>
      <xdr:col>22</xdr:col>
      <xdr:colOff>565150</xdr:colOff>
      <xdr:row>76</xdr:row>
      <xdr:rowOff>85852</xdr:rowOff>
    </xdr:to>
    <xdr:cxnSp macro="">
      <xdr:nvCxnSpPr>
        <xdr:cNvPr id="433" name="直線コネクタ 432"/>
        <xdr:cNvCxnSpPr/>
      </xdr:nvCxnSpPr>
      <xdr:spPr>
        <a:xfrm>
          <a:off x="14782800" y="130886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89915</xdr:rowOff>
    </xdr:from>
    <xdr:to>
      <xdr:col>22</xdr:col>
      <xdr:colOff>615950</xdr:colOff>
      <xdr:row>77</xdr:row>
      <xdr:rowOff>20065</xdr:rowOff>
    </xdr:to>
    <xdr:sp macro="" textlink="">
      <xdr:nvSpPr>
        <xdr:cNvPr id="434" name="フローチャート : 判断 433"/>
        <xdr:cNvSpPr/>
      </xdr:nvSpPr>
      <xdr:spPr>
        <a:xfrm>
          <a:off x="15621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4842</xdr:rowOff>
    </xdr:from>
    <xdr:ext cx="736600" cy="259045"/>
    <xdr:sp macro="" textlink="">
      <xdr:nvSpPr>
        <xdr:cNvPr id="435" name="テキスト ボックス 434"/>
        <xdr:cNvSpPr txBox="1"/>
      </xdr:nvSpPr>
      <xdr:spPr>
        <a:xfrm>
          <a:off x="15290800" y="13206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44704</xdr:rowOff>
    </xdr:from>
    <xdr:to>
      <xdr:col>21</xdr:col>
      <xdr:colOff>361950</xdr:colOff>
      <xdr:row>76</xdr:row>
      <xdr:rowOff>58420</xdr:rowOff>
    </xdr:to>
    <xdr:cxnSp macro="">
      <xdr:nvCxnSpPr>
        <xdr:cNvPr id="436" name="直線コネクタ 435"/>
        <xdr:cNvCxnSpPr/>
      </xdr:nvCxnSpPr>
      <xdr:spPr>
        <a:xfrm>
          <a:off x="13893800" y="130749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7" name="フローチャート : 判断 436"/>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8" name="テキスト ボックス 437"/>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44704</xdr:rowOff>
    </xdr:from>
    <xdr:to>
      <xdr:col>20</xdr:col>
      <xdr:colOff>158750</xdr:colOff>
      <xdr:row>76</xdr:row>
      <xdr:rowOff>149861</xdr:rowOff>
    </xdr:to>
    <xdr:cxnSp macro="">
      <xdr:nvCxnSpPr>
        <xdr:cNvPr id="439" name="直線コネクタ 438"/>
        <xdr:cNvCxnSpPr/>
      </xdr:nvCxnSpPr>
      <xdr:spPr>
        <a:xfrm flipV="1">
          <a:off x="13004800" y="13074904"/>
          <a:ext cx="8890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44196</xdr:rowOff>
    </xdr:from>
    <xdr:to>
      <xdr:col>20</xdr:col>
      <xdr:colOff>209550</xdr:colOff>
      <xdr:row>76</xdr:row>
      <xdr:rowOff>145796</xdr:rowOff>
    </xdr:to>
    <xdr:sp macro="" textlink="">
      <xdr:nvSpPr>
        <xdr:cNvPr id="440" name="フローチャート : 判断 439"/>
        <xdr:cNvSpPr/>
      </xdr:nvSpPr>
      <xdr:spPr>
        <a:xfrm>
          <a:off x="13843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130573</xdr:rowOff>
    </xdr:from>
    <xdr:ext cx="762000" cy="259045"/>
    <xdr:sp macro="" textlink="">
      <xdr:nvSpPr>
        <xdr:cNvPr id="441" name="テキスト ボックス 440"/>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14478</xdr:rowOff>
    </xdr:from>
    <xdr:to>
      <xdr:col>19</xdr:col>
      <xdr:colOff>6350</xdr:colOff>
      <xdr:row>77</xdr:row>
      <xdr:rowOff>116078</xdr:rowOff>
    </xdr:to>
    <xdr:sp macro="" textlink="">
      <xdr:nvSpPr>
        <xdr:cNvPr id="442" name="フローチャート : 判断 441"/>
        <xdr:cNvSpPr/>
      </xdr:nvSpPr>
      <xdr:spPr>
        <a:xfrm>
          <a:off x="12954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100855</xdr:rowOff>
    </xdr:from>
    <xdr:ext cx="762000" cy="259045"/>
    <xdr:sp macro="" textlink="">
      <xdr:nvSpPr>
        <xdr:cNvPr id="443" name="テキスト ボックス 442"/>
        <xdr:cNvSpPr txBox="1"/>
      </xdr:nvSpPr>
      <xdr:spPr>
        <a:xfrm>
          <a:off x="12623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112776</xdr:rowOff>
    </xdr:from>
    <xdr:to>
      <xdr:col>24</xdr:col>
      <xdr:colOff>82550</xdr:colOff>
      <xdr:row>77</xdr:row>
      <xdr:rowOff>42926</xdr:rowOff>
    </xdr:to>
    <xdr:sp macro="" textlink="">
      <xdr:nvSpPr>
        <xdr:cNvPr id="449" name="円/楕円 448"/>
        <xdr:cNvSpPr/>
      </xdr:nvSpPr>
      <xdr:spPr>
        <a:xfrm>
          <a:off x="164592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129303</xdr:rowOff>
    </xdr:from>
    <xdr:ext cx="762000" cy="259045"/>
    <xdr:sp macro="" textlink="">
      <xdr:nvSpPr>
        <xdr:cNvPr id="450" name="公債費以外該当値テキスト"/>
        <xdr:cNvSpPr txBox="1"/>
      </xdr:nvSpPr>
      <xdr:spPr>
        <a:xfrm>
          <a:off x="16598900" y="1298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35052</xdr:rowOff>
    </xdr:from>
    <xdr:to>
      <xdr:col>22</xdr:col>
      <xdr:colOff>615950</xdr:colOff>
      <xdr:row>76</xdr:row>
      <xdr:rowOff>136652</xdr:rowOff>
    </xdr:to>
    <xdr:sp macro="" textlink="">
      <xdr:nvSpPr>
        <xdr:cNvPr id="451" name="円/楕円 450"/>
        <xdr:cNvSpPr/>
      </xdr:nvSpPr>
      <xdr:spPr>
        <a:xfrm>
          <a:off x="15621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146829</xdr:rowOff>
    </xdr:from>
    <xdr:ext cx="736600" cy="259045"/>
    <xdr:sp macro="" textlink="">
      <xdr:nvSpPr>
        <xdr:cNvPr id="452" name="テキスト ボックス 451"/>
        <xdr:cNvSpPr txBox="1"/>
      </xdr:nvSpPr>
      <xdr:spPr>
        <a:xfrm>
          <a:off x="15290800" y="12834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xdr:rowOff>
    </xdr:from>
    <xdr:to>
      <xdr:col>21</xdr:col>
      <xdr:colOff>412750</xdr:colOff>
      <xdr:row>76</xdr:row>
      <xdr:rowOff>109220</xdr:rowOff>
    </xdr:to>
    <xdr:sp macro="" textlink="">
      <xdr:nvSpPr>
        <xdr:cNvPr id="453" name="円/楕円 452"/>
        <xdr:cNvSpPr/>
      </xdr:nvSpPr>
      <xdr:spPr>
        <a:xfrm>
          <a:off x="14732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119397</xdr:rowOff>
    </xdr:from>
    <xdr:ext cx="762000" cy="259045"/>
    <xdr:sp macro="" textlink="">
      <xdr:nvSpPr>
        <xdr:cNvPr id="454" name="テキスト ボックス 453"/>
        <xdr:cNvSpPr txBox="1"/>
      </xdr:nvSpPr>
      <xdr:spPr>
        <a:xfrm>
          <a:off x="14401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165354</xdr:rowOff>
    </xdr:from>
    <xdr:to>
      <xdr:col>20</xdr:col>
      <xdr:colOff>209550</xdr:colOff>
      <xdr:row>76</xdr:row>
      <xdr:rowOff>95504</xdr:rowOff>
    </xdr:to>
    <xdr:sp macro="" textlink="">
      <xdr:nvSpPr>
        <xdr:cNvPr id="455" name="円/楕円 454"/>
        <xdr:cNvSpPr/>
      </xdr:nvSpPr>
      <xdr:spPr>
        <a:xfrm>
          <a:off x="13843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105681</xdr:rowOff>
    </xdr:from>
    <xdr:ext cx="762000" cy="259045"/>
    <xdr:sp macro="" textlink="">
      <xdr:nvSpPr>
        <xdr:cNvPr id="456" name="テキスト ボックス 455"/>
        <xdr:cNvSpPr txBox="1"/>
      </xdr:nvSpPr>
      <xdr:spPr>
        <a:xfrm>
          <a:off x="13512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99061</xdr:rowOff>
    </xdr:from>
    <xdr:to>
      <xdr:col>19</xdr:col>
      <xdr:colOff>6350</xdr:colOff>
      <xdr:row>77</xdr:row>
      <xdr:rowOff>29211</xdr:rowOff>
    </xdr:to>
    <xdr:sp macro="" textlink="">
      <xdr:nvSpPr>
        <xdr:cNvPr id="457" name="円/楕円 456"/>
        <xdr:cNvSpPr/>
      </xdr:nvSpPr>
      <xdr:spPr>
        <a:xfrm>
          <a:off x="12954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39387</xdr:rowOff>
    </xdr:from>
    <xdr:ext cx="762000" cy="259045"/>
    <xdr:sp macro="" textlink="">
      <xdr:nvSpPr>
        <xdr:cNvPr id="458" name="テキスト ボックス 457"/>
        <xdr:cNvSpPr txBox="1"/>
      </xdr:nvSpPr>
      <xdr:spPr>
        <a:xfrm>
          <a:off x="12623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沖縄県那覇市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54747</xdr:rowOff>
    </xdr:from>
    <xdr:to>
      <xdr:col>4</xdr:col>
      <xdr:colOff>1117600</xdr:colOff>
      <xdr:row>20</xdr:row>
      <xdr:rowOff>70612</xdr:rowOff>
    </xdr:to>
    <xdr:cxnSp macro="">
      <xdr:nvCxnSpPr>
        <xdr:cNvPr id="43" name="直線コネクタ 42"/>
        <xdr:cNvCxnSpPr/>
      </xdr:nvCxnSpPr>
      <xdr:spPr bwMode="auto">
        <a:xfrm flipV="1">
          <a:off x="5651500" y="2159772"/>
          <a:ext cx="0" cy="138746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42689</xdr:rowOff>
    </xdr:from>
    <xdr:ext cx="762000" cy="259045"/>
    <xdr:sp macro="" textlink="">
      <xdr:nvSpPr>
        <xdr:cNvPr id="44" name="人口1人当たり決算額の推移最小値テキスト130"/>
        <xdr:cNvSpPr txBox="1"/>
      </xdr:nvSpPr>
      <xdr:spPr>
        <a:xfrm>
          <a:off x="5740400" y="3519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48,525</a:t>
          </a:r>
          <a:endParaRPr kumimoji="1" lang="ja-JP" altLang="en-US" sz="1000" b="1">
            <a:latin typeface="ＭＳ Ｐゴシック"/>
          </a:endParaRPr>
        </a:p>
      </xdr:txBody>
    </xdr:sp>
    <xdr:clientData/>
  </xdr:oneCellAnchor>
  <xdr:twoCellAnchor>
    <xdr:from>
      <xdr:col>4</xdr:col>
      <xdr:colOff>1028700</xdr:colOff>
      <xdr:row>20</xdr:row>
      <xdr:rowOff>70612</xdr:rowOff>
    </xdr:from>
    <xdr:to>
      <xdr:col>5</xdr:col>
      <xdr:colOff>73025</xdr:colOff>
      <xdr:row>20</xdr:row>
      <xdr:rowOff>70612</xdr:rowOff>
    </xdr:to>
    <xdr:cxnSp macro="">
      <xdr:nvCxnSpPr>
        <xdr:cNvPr id="45" name="直線コネクタ 44"/>
        <xdr:cNvCxnSpPr/>
      </xdr:nvCxnSpPr>
      <xdr:spPr bwMode="auto">
        <a:xfrm>
          <a:off x="5562600" y="35472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141124</xdr:rowOff>
    </xdr:from>
    <xdr:ext cx="762000" cy="259045"/>
    <xdr:sp macro="" textlink="">
      <xdr:nvSpPr>
        <xdr:cNvPr id="46" name="人口1人当たり決算額の推移最大値テキスト130"/>
        <xdr:cNvSpPr txBox="1"/>
      </xdr:nvSpPr>
      <xdr:spPr>
        <a:xfrm>
          <a:off x="5740400" y="190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78,872</a:t>
          </a:r>
          <a:endParaRPr kumimoji="1" lang="ja-JP" altLang="en-US" sz="1000" b="1">
            <a:latin typeface="ＭＳ Ｐゴシック"/>
          </a:endParaRPr>
        </a:p>
      </xdr:txBody>
    </xdr:sp>
    <xdr:clientData/>
  </xdr:oneCellAnchor>
  <xdr:twoCellAnchor>
    <xdr:from>
      <xdr:col>4</xdr:col>
      <xdr:colOff>1028700</xdr:colOff>
      <xdr:row>12</xdr:row>
      <xdr:rowOff>54747</xdr:rowOff>
    </xdr:from>
    <xdr:to>
      <xdr:col>5</xdr:col>
      <xdr:colOff>73025</xdr:colOff>
      <xdr:row>12</xdr:row>
      <xdr:rowOff>54747</xdr:rowOff>
    </xdr:to>
    <xdr:cxnSp macro="">
      <xdr:nvCxnSpPr>
        <xdr:cNvPr id="47" name="直線コネクタ 46"/>
        <xdr:cNvCxnSpPr/>
      </xdr:nvCxnSpPr>
      <xdr:spPr bwMode="auto">
        <a:xfrm>
          <a:off x="5562600" y="21597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150485</xdr:rowOff>
    </xdr:from>
    <xdr:to>
      <xdr:col>4</xdr:col>
      <xdr:colOff>1117600</xdr:colOff>
      <xdr:row>17</xdr:row>
      <xdr:rowOff>158852</xdr:rowOff>
    </xdr:to>
    <xdr:cxnSp macro="">
      <xdr:nvCxnSpPr>
        <xdr:cNvPr id="48" name="直線コネクタ 47"/>
        <xdr:cNvCxnSpPr/>
      </xdr:nvCxnSpPr>
      <xdr:spPr bwMode="auto">
        <a:xfrm>
          <a:off x="5003800" y="3112760"/>
          <a:ext cx="647700" cy="8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165315</xdr:rowOff>
    </xdr:from>
    <xdr:ext cx="762000" cy="259045"/>
    <xdr:sp macro="" textlink="">
      <xdr:nvSpPr>
        <xdr:cNvPr id="49" name="人口1人当たり決算額の推移平均値テキスト130"/>
        <xdr:cNvSpPr txBox="1"/>
      </xdr:nvSpPr>
      <xdr:spPr>
        <a:xfrm>
          <a:off x="5740400" y="27846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60,704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148788</xdr:rowOff>
    </xdr:from>
    <xdr:to>
      <xdr:col>5</xdr:col>
      <xdr:colOff>34925</xdr:colOff>
      <xdr:row>17</xdr:row>
      <xdr:rowOff>78938</xdr:rowOff>
    </xdr:to>
    <xdr:sp macro="" textlink="">
      <xdr:nvSpPr>
        <xdr:cNvPr id="50" name="フローチャート : 判断 49"/>
        <xdr:cNvSpPr/>
      </xdr:nvSpPr>
      <xdr:spPr bwMode="auto">
        <a:xfrm>
          <a:off x="5600700" y="29396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139832</xdr:rowOff>
    </xdr:from>
    <xdr:to>
      <xdr:col>4</xdr:col>
      <xdr:colOff>469900</xdr:colOff>
      <xdr:row>17</xdr:row>
      <xdr:rowOff>150485</xdr:rowOff>
    </xdr:to>
    <xdr:cxnSp macro="">
      <xdr:nvCxnSpPr>
        <xdr:cNvPr id="51" name="直線コネクタ 50"/>
        <xdr:cNvCxnSpPr/>
      </xdr:nvCxnSpPr>
      <xdr:spPr bwMode="auto">
        <a:xfrm>
          <a:off x="4305300" y="3102107"/>
          <a:ext cx="698500" cy="10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145999</xdr:rowOff>
    </xdr:from>
    <xdr:to>
      <xdr:col>4</xdr:col>
      <xdr:colOff>520700</xdr:colOff>
      <xdr:row>17</xdr:row>
      <xdr:rowOff>76149</xdr:rowOff>
    </xdr:to>
    <xdr:sp macro="" textlink="">
      <xdr:nvSpPr>
        <xdr:cNvPr id="52" name="フローチャート : 判断 51"/>
        <xdr:cNvSpPr/>
      </xdr:nvSpPr>
      <xdr:spPr bwMode="auto">
        <a:xfrm>
          <a:off x="4953000" y="29368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86326</xdr:rowOff>
    </xdr:from>
    <xdr:ext cx="736600" cy="259045"/>
    <xdr:sp macro="" textlink="">
      <xdr:nvSpPr>
        <xdr:cNvPr id="53" name="テキスト ボックス 52"/>
        <xdr:cNvSpPr txBox="1"/>
      </xdr:nvSpPr>
      <xdr:spPr>
        <a:xfrm>
          <a:off x="4622800" y="2705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60,765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139832</xdr:rowOff>
    </xdr:from>
    <xdr:to>
      <xdr:col>3</xdr:col>
      <xdr:colOff>904875</xdr:colOff>
      <xdr:row>18</xdr:row>
      <xdr:rowOff>31521</xdr:rowOff>
    </xdr:to>
    <xdr:cxnSp macro="">
      <xdr:nvCxnSpPr>
        <xdr:cNvPr id="54" name="直線コネクタ 53"/>
        <xdr:cNvCxnSpPr/>
      </xdr:nvCxnSpPr>
      <xdr:spPr bwMode="auto">
        <a:xfrm flipV="1">
          <a:off x="3606800" y="3102107"/>
          <a:ext cx="698500" cy="63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162916</xdr:rowOff>
    </xdr:from>
    <xdr:to>
      <xdr:col>3</xdr:col>
      <xdr:colOff>955675</xdr:colOff>
      <xdr:row>17</xdr:row>
      <xdr:rowOff>93066</xdr:rowOff>
    </xdr:to>
    <xdr:sp macro="" textlink="">
      <xdr:nvSpPr>
        <xdr:cNvPr id="55" name="フローチャート : 判断 54"/>
        <xdr:cNvSpPr/>
      </xdr:nvSpPr>
      <xdr:spPr bwMode="auto">
        <a:xfrm>
          <a:off x="42545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103243</xdr:rowOff>
    </xdr:from>
    <xdr:ext cx="762000" cy="259045"/>
    <xdr:sp macro="" textlink="">
      <xdr:nvSpPr>
        <xdr:cNvPr id="56" name="テキスト ボックス 55"/>
        <xdr:cNvSpPr txBox="1"/>
      </xdr:nvSpPr>
      <xdr:spPr>
        <a:xfrm>
          <a:off x="3924300" y="2722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21143</xdr:rowOff>
    </xdr:from>
    <xdr:to>
      <xdr:col>3</xdr:col>
      <xdr:colOff>206375</xdr:colOff>
      <xdr:row>18</xdr:row>
      <xdr:rowOff>31521</xdr:rowOff>
    </xdr:to>
    <xdr:cxnSp macro="">
      <xdr:nvCxnSpPr>
        <xdr:cNvPr id="57" name="直線コネクタ 56"/>
        <xdr:cNvCxnSpPr/>
      </xdr:nvCxnSpPr>
      <xdr:spPr bwMode="auto">
        <a:xfrm>
          <a:off x="2908300" y="3154868"/>
          <a:ext cx="698500" cy="10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70881</xdr:rowOff>
    </xdr:from>
    <xdr:to>
      <xdr:col>3</xdr:col>
      <xdr:colOff>257175</xdr:colOff>
      <xdr:row>18</xdr:row>
      <xdr:rowOff>1031</xdr:rowOff>
    </xdr:to>
    <xdr:sp macro="" textlink="">
      <xdr:nvSpPr>
        <xdr:cNvPr id="58" name="フローチャート : 判断 57"/>
        <xdr:cNvSpPr/>
      </xdr:nvSpPr>
      <xdr:spPr bwMode="auto">
        <a:xfrm>
          <a:off x="3556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11208</xdr:rowOff>
    </xdr:from>
    <xdr:ext cx="762000" cy="259045"/>
    <xdr:sp macro="" textlink="">
      <xdr:nvSpPr>
        <xdr:cNvPr id="59" name="テキスト ボックス 58"/>
        <xdr:cNvSpPr txBox="1"/>
      </xdr:nvSpPr>
      <xdr:spPr>
        <a:xfrm>
          <a:off x="3225800" y="280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94747</xdr:rowOff>
    </xdr:from>
    <xdr:to>
      <xdr:col>2</xdr:col>
      <xdr:colOff>692150</xdr:colOff>
      <xdr:row>17</xdr:row>
      <xdr:rowOff>24897</xdr:rowOff>
    </xdr:to>
    <xdr:sp macro="" textlink="">
      <xdr:nvSpPr>
        <xdr:cNvPr id="60" name="フローチャート : 判断 59"/>
        <xdr:cNvSpPr/>
      </xdr:nvSpPr>
      <xdr:spPr bwMode="auto">
        <a:xfrm>
          <a:off x="2857500" y="2885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35074</xdr:rowOff>
    </xdr:from>
    <xdr:ext cx="762000" cy="259045"/>
    <xdr:sp macro="" textlink="">
      <xdr:nvSpPr>
        <xdr:cNvPr id="61" name="テキスト ボックス 60"/>
        <xdr:cNvSpPr txBox="1"/>
      </xdr:nvSpPr>
      <xdr:spPr>
        <a:xfrm>
          <a:off x="2527300" y="265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17</xdr:row>
      <xdr:rowOff>108052</xdr:rowOff>
    </xdr:from>
    <xdr:to>
      <xdr:col>5</xdr:col>
      <xdr:colOff>34925</xdr:colOff>
      <xdr:row>18</xdr:row>
      <xdr:rowOff>38202</xdr:rowOff>
    </xdr:to>
    <xdr:sp macro="" textlink="">
      <xdr:nvSpPr>
        <xdr:cNvPr id="67" name="円/楕円 66"/>
        <xdr:cNvSpPr/>
      </xdr:nvSpPr>
      <xdr:spPr bwMode="auto">
        <a:xfrm>
          <a:off x="5600700" y="3070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80129</xdr:rowOff>
    </xdr:from>
    <xdr:ext cx="762000" cy="259045"/>
    <xdr:sp macro="" textlink="">
      <xdr:nvSpPr>
        <xdr:cNvPr id="68" name="人口1人当たり決算額の推移該当値テキスト130"/>
        <xdr:cNvSpPr txBox="1"/>
      </xdr:nvSpPr>
      <xdr:spPr>
        <a:xfrm>
          <a:off x="5740400" y="304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57,845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99685</xdr:rowOff>
    </xdr:from>
    <xdr:to>
      <xdr:col>4</xdr:col>
      <xdr:colOff>520700</xdr:colOff>
      <xdr:row>18</xdr:row>
      <xdr:rowOff>29835</xdr:rowOff>
    </xdr:to>
    <xdr:sp macro="" textlink="">
      <xdr:nvSpPr>
        <xdr:cNvPr id="69" name="円/楕円 68"/>
        <xdr:cNvSpPr/>
      </xdr:nvSpPr>
      <xdr:spPr bwMode="auto">
        <a:xfrm>
          <a:off x="4953000" y="3061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14612</xdr:rowOff>
    </xdr:from>
    <xdr:ext cx="736600" cy="259045"/>
    <xdr:sp macro="" textlink="">
      <xdr:nvSpPr>
        <xdr:cNvPr id="70" name="テキスト ボックス 69"/>
        <xdr:cNvSpPr txBox="1"/>
      </xdr:nvSpPr>
      <xdr:spPr>
        <a:xfrm>
          <a:off x="4622800" y="3148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58,028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89032</xdr:rowOff>
    </xdr:from>
    <xdr:to>
      <xdr:col>3</xdr:col>
      <xdr:colOff>955675</xdr:colOff>
      <xdr:row>18</xdr:row>
      <xdr:rowOff>19182</xdr:rowOff>
    </xdr:to>
    <xdr:sp macro="" textlink="">
      <xdr:nvSpPr>
        <xdr:cNvPr id="71" name="円/楕円 70"/>
        <xdr:cNvSpPr/>
      </xdr:nvSpPr>
      <xdr:spPr bwMode="auto">
        <a:xfrm>
          <a:off x="4254500" y="3051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3959</xdr:rowOff>
    </xdr:from>
    <xdr:ext cx="762000" cy="259045"/>
    <xdr:sp macro="" textlink="">
      <xdr:nvSpPr>
        <xdr:cNvPr id="72" name="テキスト ボックス 71"/>
        <xdr:cNvSpPr txBox="1"/>
      </xdr:nvSpPr>
      <xdr:spPr>
        <a:xfrm>
          <a:off x="3924300" y="3137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58,261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152171</xdr:rowOff>
    </xdr:from>
    <xdr:to>
      <xdr:col>3</xdr:col>
      <xdr:colOff>257175</xdr:colOff>
      <xdr:row>18</xdr:row>
      <xdr:rowOff>82321</xdr:rowOff>
    </xdr:to>
    <xdr:sp macro="" textlink="">
      <xdr:nvSpPr>
        <xdr:cNvPr id="73" name="円/楕円 72"/>
        <xdr:cNvSpPr/>
      </xdr:nvSpPr>
      <xdr:spPr bwMode="auto">
        <a:xfrm>
          <a:off x="3556000" y="3114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67098</xdr:rowOff>
    </xdr:from>
    <xdr:ext cx="762000" cy="259045"/>
    <xdr:sp macro="" textlink="">
      <xdr:nvSpPr>
        <xdr:cNvPr id="74" name="テキスト ボックス 73"/>
        <xdr:cNvSpPr txBox="1"/>
      </xdr:nvSpPr>
      <xdr:spPr>
        <a:xfrm>
          <a:off x="3225800" y="3200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56,880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141793</xdr:rowOff>
    </xdr:from>
    <xdr:to>
      <xdr:col>2</xdr:col>
      <xdr:colOff>692150</xdr:colOff>
      <xdr:row>18</xdr:row>
      <xdr:rowOff>71943</xdr:rowOff>
    </xdr:to>
    <xdr:sp macro="" textlink="">
      <xdr:nvSpPr>
        <xdr:cNvPr id="75" name="円/楕円 74"/>
        <xdr:cNvSpPr/>
      </xdr:nvSpPr>
      <xdr:spPr bwMode="auto">
        <a:xfrm>
          <a:off x="2857500" y="3104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56720</xdr:rowOff>
    </xdr:from>
    <xdr:ext cx="762000" cy="259045"/>
    <xdr:sp macro="" textlink="">
      <xdr:nvSpPr>
        <xdr:cNvPr id="76" name="テキスト ボックス 75"/>
        <xdr:cNvSpPr txBox="1"/>
      </xdr:nvSpPr>
      <xdr:spPr>
        <a:xfrm>
          <a:off x="2527300" y="3190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57,107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183007</xdr:rowOff>
    </xdr:from>
    <xdr:to>
      <xdr:col>4</xdr:col>
      <xdr:colOff>1117600</xdr:colOff>
      <xdr:row>38</xdr:row>
      <xdr:rowOff>103546</xdr:rowOff>
    </xdr:to>
    <xdr:cxnSp macro="">
      <xdr:nvCxnSpPr>
        <xdr:cNvPr id="103" name="直線コネクタ 102"/>
        <xdr:cNvCxnSpPr/>
      </xdr:nvCxnSpPr>
      <xdr:spPr bwMode="auto">
        <a:xfrm flipV="1">
          <a:off x="5651500" y="6107557"/>
          <a:ext cx="0" cy="14635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75623</xdr:rowOff>
    </xdr:from>
    <xdr:ext cx="762000" cy="259045"/>
    <xdr:sp macro="" textlink="">
      <xdr:nvSpPr>
        <xdr:cNvPr id="104" name="人口1人当たり決算額の推移最小値テキスト445"/>
        <xdr:cNvSpPr txBox="1"/>
      </xdr:nvSpPr>
      <xdr:spPr>
        <a:xfrm>
          <a:off x="5740400" y="754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-1,987</a:t>
          </a:r>
          <a:endParaRPr kumimoji="1" lang="ja-JP" altLang="en-US" sz="1000" b="1">
            <a:latin typeface="ＭＳ Ｐゴシック"/>
          </a:endParaRPr>
        </a:p>
      </xdr:txBody>
    </xdr:sp>
    <xdr:clientData/>
  </xdr:oneCellAnchor>
  <xdr:twoCellAnchor>
    <xdr:from>
      <xdr:col>4</xdr:col>
      <xdr:colOff>1028700</xdr:colOff>
      <xdr:row>38</xdr:row>
      <xdr:rowOff>103546</xdr:rowOff>
    </xdr:from>
    <xdr:to>
      <xdr:col>5</xdr:col>
      <xdr:colOff>73025</xdr:colOff>
      <xdr:row>38</xdr:row>
      <xdr:rowOff>103546</xdr:rowOff>
    </xdr:to>
    <xdr:cxnSp macro="">
      <xdr:nvCxnSpPr>
        <xdr:cNvPr id="105" name="直線コネクタ 104"/>
        <xdr:cNvCxnSpPr/>
      </xdr:nvCxnSpPr>
      <xdr:spPr bwMode="auto">
        <a:xfrm>
          <a:off x="5562600" y="75711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97934</xdr:rowOff>
    </xdr:from>
    <xdr:ext cx="762000" cy="259045"/>
    <xdr:sp macro="" textlink="">
      <xdr:nvSpPr>
        <xdr:cNvPr id="106" name="人口1人当たり決算額の推移最大値テキスト445"/>
        <xdr:cNvSpPr txBox="1"/>
      </xdr:nvSpPr>
      <xdr:spPr>
        <a:xfrm>
          <a:off x="5740400" y="5851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30,025</a:t>
          </a:r>
          <a:endParaRPr kumimoji="1" lang="ja-JP" altLang="en-US" sz="1000" b="1">
            <a:latin typeface="ＭＳ Ｐゴシック"/>
          </a:endParaRPr>
        </a:p>
      </xdr:txBody>
    </xdr:sp>
    <xdr:clientData/>
  </xdr:oneCellAnchor>
  <xdr:twoCellAnchor>
    <xdr:from>
      <xdr:col>4</xdr:col>
      <xdr:colOff>1028700</xdr:colOff>
      <xdr:row>33</xdr:row>
      <xdr:rowOff>183007</xdr:rowOff>
    </xdr:from>
    <xdr:to>
      <xdr:col>5</xdr:col>
      <xdr:colOff>73025</xdr:colOff>
      <xdr:row>33</xdr:row>
      <xdr:rowOff>183007</xdr:rowOff>
    </xdr:to>
    <xdr:cxnSp macro="">
      <xdr:nvCxnSpPr>
        <xdr:cNvPr id="107" name="直線コネクタ 106"/>
        <xdr:cNvCxnSpPr/>
      </xdr:nvCxnSpPr>
      <xdr:spPr bwMode="auto">
        <a:xfrm>
          <a:off x="5562600" y="61075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113101</xdr:rowOff>
    </xdr:from>
    <xdr:to>
      <xdr:col>4</xdr:col>
      <xdr:colOff>1117600</xdr:colOff>
      <xdr:row>34</xdr:row>
      <xdr:rowOff>150409</xdr:rowOff>
    </xdr:to>
    <xdr:cxnSp macro="">
      <xdr:nvCxnSpPr>
        <xdr:cNvPr id="108" name="直線コネクタ 107"/>
        <xdr:cNvCxnSpPr/>
      </xdr:nvCxnSpPr>
      <xdr:spPr bwMode="auto">
        <a:xfrm>
          <a:off x="5003800" y="6380551"/>
          <a:ext cx="647700" cy="373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266224</xdr:rowOff>
    </xdr:from>
    <xdr:ext cx="762000" cy="259045"/>
    <xdr:sp macro="" textlink="">
      <xdr:nvSpPr>
        <xdr:cNvPr id="109" name="人口1人当たり決算額の推移平均値テキスト445"/>
        <xdr:cNvSpPr txBox="1"/>
      </xdr:nvSpPr>
      <xdr:spPr>
        <a:xfrm>
          <a:off x="5740400" y="68765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11,483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294147</xdr:rowOff>
    </xdr:from>
    <xdr:to>
      <xdr:col>5</xdr:col>
      <xdr:colOff>34925</xdr:colOff>
      <xdr:row>36</xdr:row>
      <xdr:rowOff>52847</xdr:rowOff>
    </xdr:to>
    <xdr:sp macro="" textlink="">
      <xdr:nvSpPr>
        <xdr:cNvPr id="110" name="フローチャート : 判断 109"/>
        <xdr:cNvSpPr/>
      </xdr:nvSpPr>
      <xdr:spPr bwMode="auto">
        <a:xfrm>
          <a:off x="5600700" y="6904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85532</xdr:rowOff>
    </xdr:from>
    <xdr:to>
      <xdr:col>4</xdr:col>
      <xdr:colOff>469900</xdr:colOff>
      <xdr:row>34</xdr:row>
      <xdr:rowOff>113101</xdr:rowOff>
    </xdr:to>
    <xdr:cxnSp macro="">
      <xdr:nvCxnSpPr>
        <xdr:cNvPr id="111" name="直線コネクタ 110"/>
        <xdr:cNvCxnSpPr/>
      </xdr:nvCxnSpPr>
      <xdr:spPr bwMode="auto">
        <a:xfrm>
          <a:off x="4305300" y="6352982"/>
          <a:ext cx="698500" cy="27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271790</xdr:rowOff>
    </xdr:from>
    <xdr:to>
      <xdr:col>4</xdr:col>
      <xdr:colOff>520700</xdr:colOff>
      <xdr:row>36</xdr:row>
      <xdr:rowOff>30490</xdr:rowOff>
    </xdr:to>
    <xdr:sp macro="" textlink="">
      <xdr:nvSpPr>
        <xdr:cNvPr id="112" name="フローチャート : 判断 111"/>
        <xdr:cNvSpPr/>
      </xdr:nvSpPr>
      <xdr:spPr bwMode="auto">
        <a:xfrm>
          <a:off x="4953000" y="68821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15267</xdr:rowOff>
    </xdr:from>
    <xdr:ext cx="736600" cy="259045"/>
    <xdr:sp macro="" textlink="">
      <xdr:nvSpPr>
        <xdr:cNvPr id="113" name="テキスト ボックス 112"/>
        <xdr:cNvSpPr txBox="1"/>
      </xdr:nvSpPr>
      <xdr:spPr>
        <a:xfrm>
          <a:off x="4622800" y="6968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11,972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85532</xdr:rowOff>
    </xdr:from>
    <xdr:to>
      <xdr:col>3</xdr:col>
      <xdr:colOff>904875</xdr:colOff>
      <xdr:row>34</xdr:row>
      <xdr:rowOff>89647</xdr:rowOff>
    </xdr:to>
    <xdr:cxnSp macro="">
      <xdr:nvCxnSpPr>
        <xdr:cNvPr id="114" name="直線コネクタ 113"/>
        <xdr:cNvCxnSpPr/>
      </xdr:nvCxnSpPr>
      <xdr:spPr bwMode="auto">
        <a:xfrm flipV="1">
          <a:off x="3606800" y="6352982"/>
          <a:ext cx="698500" cy="4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267401</xdr:rowOff>
    </xdr:from>
    <xdr:to>
      <xdr:col>3</xdr:col>
      <xdr:colOff>955675</xdr:colOff>
      <xdr:row>36</xdr:row>
      <xdr:rowOff>26101</xdr:rowOff>
    </xdr:to>
    <xdr:sp macro="" textlink="">
      <xdr:nvSpPr>
        <xdr:cNvPr id="115" name="フローチャート : 判断 114"/>
        <xdr:cNvSpPr/>
      </xdr:nvSpPr>
      <xdr:spPr bwMode="auto">
        <a:xfrm>
          <a:off x="4254500" y="68777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10878</xdr:rowOff>
    </xdr:from>
    <xdr:ext cx="762000" cy="259045"/>
    <xdr:sp macro="" textlink="">
      <xdr:nvSpPr>
        <xdr:cNvPr id="116" name="テキスト ボックス 115"/>
        <xdr:cNvSpPr txBox="1"/>
      </xdr:nvSpPr>
      <xdr:spPr>
        <a:xfrm>
          <a:off x="3924300" y="696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46258</xdr:rowOff>
    </xdr:from>
    <xdr:to>
      <xdr:col>3</xdr:col>
      <xdr:colOff>206375</xdr:colOff>
      <xdr:row>34</xdr:row>
      <xdr:rowOff>89647</xdr:rowOff>
    </xdr:to>
    <xdr:cxnSp macro="">
      <xdr:nvCxnSpPr>
        <xdr:cNvPr id="117" name="直線コネクタ 116"/>
        <xdr:cNvCxnSpPr/>
      </xdr:nvCxnSpPr>
      <xdr:spPr bwMode="auto">
        <a:xfrm>
          <a:off x="2908300" y="6313708"/>
          <a:ext cx="698500" cy="433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194066</xdr:rowOff>
    </xdr:from>
    <xdr:to>
      <xdr:col>3</xdr:col>
      <xdr:colOff>257175</xdr:colOff>
      <xdr:row>35</xdr:row>
      <xdr:rowOff>295666</xdr:rowOff>
    </xdr:to>
    <xdr:sp macro="" textlink="">
      <xdr:nvSpPr>
        <xdr:cNvPr id="118" name="フローチャート : 判断 117"/>
        <xdr:cNvSpPr/>
      </xdr:nvSpPr>
      <xdr:spPr bwMode="auto">
        <a:xfrm>
          <a:off x="35560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280443</xdr:rowOff>
    </xdr:from>
    <xdr:ext cx="762000" cy="259045"/>
    <xdr:sp macro="" textlink="">
      <xdr:nvSpPr>
        <xdr:cNvPr id="119" name="テキスト ボックス 118"/>
        <xdr:cNvSpPr txBox="1"/>
      </xdr:nvSpPr>
      <xdr:spPr>
        <a:xfrm>
          <a:off x="3225800" y="689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313350</xdr:rowOff>
    </xdr:from>
    <xdr:to>
      <xdr:col>2</xdr:col>
      <xdr:colOff>692150</xdr:colOff>
      <xdr:row>36</xdr:row>
      <xdr:rowOff>72050</xdr:rowOff>
    </xdr:to>
    <xdr:sp macro="" textlink="">
      <xdr:nvSpPr>
        <xdr:cNvPr id="120" name="フローチャート : 判断 119"/>
        <xdr:cNvSpPr/>
      </xdr:nvSpPr>
      <xdr:spPr bwMode="auto">
        <a:xfrm>
          <a:off x="2857500" y="692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56827</xdr:rowOff>
    </xdr:from>
    <xdr:ext cx="762000" cy="259045"/>
    <xdr:sp macro="" textlink="">
      <xdr:nvSpPr>
        <xdr:cNvPr id="121" name="テキスト ボックス 120"/>
        <xdr:cNvSpPr txBox="1"/>
      </xdr:nvSpPr>
      <xdr:spPr>
        <a:xfrm>
          <a:off x="2527300" y="701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34</xdr:row>
      <xdr:rowOff>99609</xdr:rowOff>
    </xdr:from>
    <xdr:to>
      <xdr:col>5</xdr:col>
      <xdr:colOff>34925</xdr:colOff>
      <xdr:row>34</xdr:row>
      <xdr:rowOff>201209</xdr:rowOff>
    </xdr:to>
    <xdr:sp macro="" textlink="">
      <xdr:nvSpPr>
        <xdr:cNvPr id="127" name="円/楕円 126"/>
        <xdr:cNvSpPr/>
      </xdr:nvSpPr>
      <xdr:spPr bwMode="auto">
        <a:xfrm>
          <a:off x="5600700" y="63670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287586</xdr:rowOff>
    </xdr:from>
    <xdr:ext cx="762000" cy="259045"/>
    <xdr:sp macro="" textlink="">
      <xdr:nvSpPr>
        <xdr:cNvPr id="128" name="人口1人当たり決算額の推移該当値テキスト445"/>
        <xdr:cNvSpPr txBox="1"/>
      </xdr:nvSpPr>
      <xdr:spPr>
        <a:xfrm>
          <a:off x="5740400" y="6212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23,238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62301</xdr:rowOff>
    </xdr:from>
    <xdr:to>
      <xdr:col>4</xdr:col>
      <xdr:colOff>520700</xdr:colOff>
      <xdr:row>34</xdr:row>
      <xdr:rowOff>163901</xdr:rowOff>
    </xdr:to>
    <xdr:sp macro="" textlink="">
      <xdr:nvSpPr>
        <xdr:cNvPr id="129" name="円/楕円 128"/>
        <xdr:cNvSpPr/>
      </xdr:nvSpPr>
      <xdr:spPr bwMode="auto">
        <a:xfrm>
          <a:off x="4953000" y="63297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174078</xdr:rowOff>
    </xdr:from>
    <xdr:ext cx="736600" cy="259045"/>
    <xdr:sp macro="" textlink="">
      <xdr:nvSpPr>
        <xdr:cNvPr id="130" name="テキスト ボックス 129"/>
        <xdr:cNvSpPr txBox="1"/>
      </xdr:nvSpPr>
      <xdr:spPr>
        <a:xfrm>
          <a:off x="4622800" y="60986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24,054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34732</xdr:rowOff>
    </xdr:from>
    <xdr:to>
      <xdr:col>3</xdr:col>
      <xdr:colOff>955675</xdr:colOff>
      <xdr:row>34</xdr:row>
      <xdr:rowOff>136332</xdr:rowOff>
    </xdr:to>
    <xdr:sp macro="" textlink="">
      <xdr:nvSpPr>
        <xdr:cNvPr id="131" name="円/楕円 130"/>
        <xdr:cNvSpPr/>
      </xdr:nvSpPr>
      <xdr:spPr bwMode="auto">
        <a:xfrm>
          <a:off x="4254500" y="6302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146509</xdr:rowOff>
    </xdr:from>
    <xdr:ext cx="762000" cy="259045"/>
    <xdr:sp macro="" textlink="">
      <xdr:nvSpPr>
        <xdr:cNvPr id="132" name="テキスト ボックス 131"/>
        <xdr:cNvSpPr txBox="1"/>
      </xdr:nvSpPr>
      <xdr:spPr>
        <a:xfrm>
          <a:off x="3924300" y="6071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24,657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38847</xdr:rowOff>
    </xdr:from>
    <xdr:to>
      <xdr:col>3</xdr:col>
      <xdr:colOff>257175</xdr:colOff>
      <xdr:row>34</xdr:row>
      <xdr:rowOff>140447</xdr:rowOff>
    </xdr:to>
    <xdr:sp macro="" textlink="">
      <xdr:nvSpPr>
        <xdr:cNvPr id="133" name="円/楕円 132"/>
        <xdr:cNvSpPr/>
      </xdr:nvSpPr>
      <xdr:spPr bwMode="auto">
        <a:xfrm>
          <a:off x="3556000" y="6306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150624</xdr:rowOff>
    </xdr:from>
    <xdr:ext cx="762000" cy="259045"/>
    <xdr:sp macro="" textlink="">
      <xdr:nvSpPr>
        <xdr:cNvPr id="134" name="テキスト ボックス 133"/>
        <xdr:cNvSpPr txBox="1"/>
      </xdr:nvSpPr>
      <xdr:spPr>
        <a:xfrm>
          <a:off x="3225800" y="6075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24,567</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338358</xdr:rowOff>
    </xdr:from>
    <xdr:to>
      <xdr:col>2</xdr:col>
      <xdr:colOff>692150</xdr:colOff>
      <xdr:row>34</xdr:row>
      <xdr:rowOff>97058</xdr:rowOff>
    </xdr:to>
    <xdr:sp macro="" textlink="">
      <xdr:nvSpPr>
        <xdr:cNvPr id="135" name="円/楕円 134"/>
        <xdr:cNvSpPr/>
      </xdr:nvSpPr>
      <xdr:spPr bwMode="auto">
        <a:xfrm>
          <a:off x="2857500" y="62629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107235</xdr:rowOff>
    </xdr:from>
    <xdr:ext cx="762000" cy="259045"/>
    <xdr:sp macro="" textlink="">
      <xdr:nvSpPr>
        <xdr:cNvPr id="136" name="テキスト ボックス 135"/>
        <xdr:cNvSpPr txBox="1"/>
      </xdr:nvSpPr>
      <xdr:spPr>
        <a:xfrm>
          <a:off x="2527300" y="603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29/48</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63,815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30962</xdr:rowOff>
    </xdr:from>
    <xdr:to>
      <xdr:col>6</xdr:col>
      <xdr:colOff>510540</xdr:colOff>
      <xdr:row>39</xdr:row>
      <xdr:rowOff>23038</xdr:rowOff>
    </xdr:to>
    <xdr:cxnSp macro="">
      <xdr:nvCxnSpPr>
        <xdr:cNvPr id="56" name="直線コネクタ 55"/>
        <xdr:cNvCxnSpPr/>
      </xdr:nvCxnSpPr>
      <xdr:spPr>
        <a:xfrm flipV="1">
          <a:off x="4633595" y="5174462"/>
          <a:ext cx="1270" cy="15351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26865</xdr:rowOff>
    </xdr:from>
    <xdr:ext cx="534377" cy="259045"/>
    <xdr:sp macro="" textlink="">
      <xdr:nvSpPr>
        <xdr:cNvPr id="57" name="人件費最小値テキスト"/>
        <xdr:cNvSpPr txBox="1"/>
      </xdr:nvSpPr>
      <xdr:spPr>
        <a:xfrm>
          <a:off x="4686300" y="671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40,562</a:t>
          </a:r>
          <a:endParaRPr kumimoji="1" lang="ja-JP" altLang="en-US" sz="1000" b="1">
            <a:latin typeface="ＭＳ Ｐゴシック"/>
          </a:endParaRPr>
        </a:p>
      </xdr:txBody>
    </xdr:sp>
    <xdr:clientData/>
  </xdr:oneCellAnchor>
  <xdr:twoCellAnchor>
    <xdr:from>
      <xdr:col>6</xdr:col>
      <xdr:colOff>422275</xdr:colOff>
      <xdr:row>39</xdr:row>
      <xdr:rowOff>23038</xdr:rowOff>
    </xdr:from>
    <xdr:to>
      <xdr:col>6</xdr:col>
      <xdr:colOff>600075</xdr:colOff>
      <xdr:row>39</xdr:row>
      <xdr:rowOff>23038</xdr:rowOff>
    </xdr:to>
    <xdr:cxnSp macro="">
      <xdr:nvCxnSpPr>
        <xdr:cNvPr id="58" name="直線コネクタ 57"/>
        <xdr:cNvCxnSpPr/>
      </xdr:nvCxnSpPr>
      <xdr:spPr>
        <a:xfrm>
          <a:off x="4546600" y="6709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149089</xdr:rowOff>
    </xdr:from>
    <xdr:ext cx="534377" cy="259045"/>
    <xdr:sp macro="" textlink="">
      <xdr:nvSpPr>
        <xdr:cNvPr id="59" name="人件費最大値テキスト"/>
        <xdr:cNvSpPr txBox="1"/>
      </xdr:nvSpPr>
      <xdr:spPr>
        <a:xfrm>
          <a:off x="4686300" y="4949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80,854</a:t>
          </a:r>
          <a:endParaRPr kumimoji="1" lang="ja-JP" altLang="en-US" sz="1000" b="1">
            <a:latin typeface="ＭＳ Ｐゴシック"/>
          </a:endParaRPr>
        </a:p>
      </xdr:txBody>
    </xdr:sp>
    <xdr:clientData/>
  </xdr:oneCellAnchor>
  <xdr:twoCellAnchor>
    <xdr:from>
      <xdr:col>6</xdr:col>
      <xdr:colOff>422275</xdr:colOff>
      <xdr:row>30</xdr:row>
      <xdr:rowOff>30962</xdr:rowOff>
    </xdr:from>
    <xdr:to>
      <xdr:col>6</xdr:col>
      <xdr:colOff>600075</xdr:colOff>
      <xdr:row>30</xdr:row>
      <xdr:rowOff>30962</xdr:rowOff>
    </xdr:to>
    <xdr:cxnSp macro="">
      <xdr:nvCxnSpPr>
        <xdr:cNvPr id="60" name="直線コネクタ 59"/>
        <xdr:cNvCxnSpPr/>
      </xdr:nvCxnSpPr>
      <xdr:spPr>
        <a:xfrm>
          <a:off x="4546600" y="5174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148082</xdr:rowOff>
    </xdr:from>
    <xdr:to>
      <xdr:col>6</xdr:col>
      <xdr:colOff>511175</xdr:colOff>
      <xdr:row>36</xdr:row>
      <xdr:rowOff>12255</xdr:rowOff>
    </xdr:to>
    <xdr:cxnSp macro="">
      <xdr:nvCxnSpPr>
        <xdr:cNvPr id="61" name="直線コネクタ 60"/>
        <xdr:cNvCxnSpPr/>
      </xdr:nvCxnSpPr>
      <xdr:spPr>
        <a:xfrm flipV="1">
          <a:off x="3797300" y="6148832"/>
          <a:ext cx="838200" cy="3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31538</xdr:rowOff>
    </xdr:from>
    <xdr:ext cx="534377" cy="259045"/>
    <xdr:sp macro="" textlink="">
      <xdr:nvSpPr>
        <xdr:cNvPr id="62" name="人件費平均値テキスト"/>
        <xdr:cNvSpPr txBox="1"/>
      </xdr:nvSpPr>
      <xdr:spPr>
        <a:xfrm>
          <a:off x="4686300" y="58608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57,606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8661</xdr:rowOff>
    </xdr:from>
    <xdr:to>
      <xdr:col>6</xdr:col>
      <xdr:colOff>561975</xdr:colOff>
      <xdr:row>35</xdr:row>
      <xdr:rowOff>110261</xdr:rowOff>
    </xdr:to>
    <xdr:sp macro="" textlink="">
      <xdr:nvSpPr>
        <xdr:cNvPr id="63" name="フローチャート : 判断 62"/>
        <xdr:cNvSpPr/>
      </xdr:nvSpPr>
      <xdr:spPr>
        <a:xfrm>
          <a:off x="4584700" y="6009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12255</xdr:rowOff>
    </xdr:from>
    <xdr:to>
      <xdr:col>5</xdr:col>
      <xdr:colOff>358775</xdr:colOff>
      <xdr:row>36</xdr:row>
      <xdr:rowOff>20257</xdr:rowOff>
    </xdr:to>
    <xdr:cxnSp macro="">
      <xdr:nvCxnSpPr>
        <xdr:cNvPr id="64" name="直線コネクタ 63"/>
        <xdr:cNvCxnSpPr/>
      </xdr:nvCxnSpPr>
      <xdr:spPr>
        <a:xfrm flipV="1">
          <a:off x="2908300" y="6184455"/>
          <a:ext cx="889000" cy="8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167234</xdr:rowOff>
    </xdr:from>
    <xdr:to>
      <xdr:col>5</xdr:col>
      <xdr:colOff>409575</xdr:colOff>
      <xdr:row>35</xdr:row>
      <xdr:rowOff>97384</xdr:rowOff>
    </xdr:to>
    <xdr:sp macro="" textlink="">
      <xdr:nvSpPr>
        <xdr:cNvPr id="65" name="フローチャート : 判断 64"/>
        <xdr:cNvSpPr/>
      </xdr:nvSpPr>
      <xdr:spPr>
        <a:xfrm>
          <a:off x="3746500" y="599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113911</xdr:rowOff>
    </xdr:from>
    <xdr:ext cx="534377" cy="259045"/>
    <xdr:sp macro="" textlink="">
      <xdr:nvSpPr>
        <xdr:cNvPr id="66" name="テキスト ボックス 65"/>
        <xdr:cNvSpPr txBox="1"/>
      </xdr:nvSpPr>
      <xdr:spPr>
        <a:xfrm>
          <a:off x="3530111" y="577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57,944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162255</xdr:rowOff>
    </xdr:from>
    <xdr:to>
      <xdr:col>4</xdr:col>
      <xdr:colOff>155575</xdr:colOff>
      <xdr:row>36</xdr:row>
      <xdr:rowOff>20257</xdr:rowOff>
    </xdr:to>
    <xdr:cxnSp macro="">
      <xdr:nvCxnSpPr>
        <xdr:cNvPr id="67" name="直線コネクタ 66"/>
        <xdr:cNvCxnSpPr/>
      </xdr:nvCxnSpPr>
      <xdr:spPr>
        <a:xfrm>
          <a:off x="2019300" y="6163005"/>
          <a:ext cx="889000" cy="2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5613</xdr:rowOff>
    </xdr:from>
    <xdr:to>
      <xdr:col>4</xdr:col>
      <xdr:colOff>206375</xdr:colOff>
      <xdr:row>35</xdr:row>
      <xdr:rowOff>107213</xdr:rowOff>
    </xdr:to>
    <xdr:sp macro="" textlink="">
      <xdr:nvSpPr>
        <xdr:cNvPr id="68" name="フローチャート : 判断 67"/>
        <xdr:cNvSpPr/>
      </xdr:nvSpPr>
      <xdr:spPr>
        <a:xfrm>
          <a:off x="2857500" y="600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123740</xdr:rowOff>
    </xdr:from>
    <xdr:ext cx="534377" cy="259045"/>
    <xdr:sp macro="" textlink="">
      <xdr:nvSpPr>
        <xdr:cNvPr id="69" name="テキスト ボックス 68"/>
        <xdr:cNvSpPr txBox="1"/>
      </xdr:nvSpPr>
      <xdr:spPr>
        <a:xfrm>
          <a:off x="2641111" y="5781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57,686</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76149</xdr:rowOff>
    </xdr:from>
    <xdr:to>
      <xdr:col>2</xdr:col>
      <xdr:colOff>638175</xdr:colOff>
      <xdr:row>35</xdr:row>
      <xdr:rowOff>162255</xdr:rowOff>
    </xdr:to>
    <xdr:cxnSp macro="">
      <xdr:nvCxnSpPr>
        <xdr:cNvPr id="70" name="直線コネクタ 69"/>
        <xdr:cNvCxnSpPr/>
      </xdr:nvCxnSpPr>
      <xdr:spPr>
        <a:xfrm>
          <a:off x="1130300" y="6076899"/>
          <a:ext cx="889000" cy="8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28892</xdr:rowOff>
    </xdr:from>
    <xdr:to>
      <xdr:col>3</xdr:col>
      <xdr:colOff>3175</xdr:colOff>
      <xdr:row>35</xdr:row>
      <xdr:rowOff>130492</xdr:rowOff>
    </xdr:to>
    <xdr:sp macro="" textlink="">
      <xdr:nvSpPr>
        <xdr:cNvPr id="71" name="フローチャート : 判断 70"/>
        <xdr:cNvSpPr/>
      </xdr:nvSpPr>
      <xdr:spPr>
        <a:xfrm>
          <a:off x="1968500" y="6029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147019</xdr:rowOff>
    </xdr:from>
    <xdr:ext cx="534377" cy="259045"/>
    <xdr:sp macro="" textlink="">
      <xdr:nvSpPr>
        <xdr:cNvPr id="72" name="テキスト ボックス 71"/>
        <xdr:cNvSpPr txBox="1"/>
      </xdr:nvSpPr>
      <xdr:spPr>
        <a:xfrm>
          <a:off x="1752111" y="5804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57,075</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135953</xdr:rowOff>
    </xdr:from>
    <xdr:to>
      <xdr:col>1</xdr:col>
      <xdr:colOff>485775</xdr:colOff>
      <xdr:row>35</xdr:row>
      <xdr:rowOff>66103</xdr:rowOff>
    </xdr:to>
    <xdr:sp macro="" textlink="">
      <xdr:nvSpPr>
        <xdr:cNvPr id="73" name="フローチャート : 判断 72"/>
        <xdr:cNvSpPr/>
      </xdr:nvSpPr>
      <xdr:spPr>
        <a:xfrm>
          <a:off x="1079500" y="596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82630</xdr:rowOff>
    </xdr:from>
    <xdr:ext cx="534377" cy="259045"/>
    <xdr:sp macro="" textlink="">
      <xdr:nvSpPr>
        <xdr:cNvPr id="74" name="テキスト ボックス 73"/>
        <xdr:cNvSpPr txBox="1"/>
      </xdr:nvSpPr>
      <xdr:spPr>
        <a:xfrm>
          <a:off x="863111" y="574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58,765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97282</xdr:rowOff>
    </xdr:from>
    <xdr:to>
      <xdr:col>6</xdr:col>
      <xdr:colOff>561975</xdr:colOff>
      <xdr:row>36</xdr:row>
      <xdr:rowOff>27432</xdr:rowOff>
    </xdr:to>
    <xdr:sp macro="" textlink="">
      <xdr:nvSpPr>
        <xdr:cNvPr id="80" name="円/楕円 79"/>
        <xdr:cNvSpPr/>
      </xdr:nvSpPr>
      <xdr:spPr>
        <a:xfrm>
          <a:off x="4584700" y="6098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75709</xdr:rowOff>
    </xdr:from>
    <xdr:ext cx="534377" cy="259045"/>
    <xdr:sp macro="" textlink="">
      <xdr:nvSpPr>
        <xdr:cNvPr id="81" name="人件費該当値テキスト"/>
        <xdr:cNvSpPr txBox="1"/>
      </xdr:nvSpPr>
      <xdr:spPr>
        <a:xfrm>
          <a:off x="4686300" y="607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55,280</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132905</xdr:rowOff>
    </xdr:from>
    <xdr:to>
      <xdr:col>5</xdr:col>
      <xdr:colOff>409575</xdr:colOff>
      <xdr:row>36</xdr:row>
      <xdr:rowOff>63055</xdr:rowOff>
    </xdr:to>
    <xdr:sp macro="" textlink="">
      <xdr:nvSpPr>
        <xdr:cNvPr id="82" name="円/楕円 81"/>
        <xdr:cNvSpPr/>
      </xdr:nvSpPr>
      <xdr:spPr>
        <a:xfrm>
          <a:off x="3746500" y="613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54182</xdr:rowOff>
    </xdr:from>
    <xdr:ext cx="534377" cy="259045"/>
    <xdr:sp macro="" textlink="">
      <xdr:nvSpPr>
        <xdr:cNvPr id="83" name="テキスト ボックス 82"/>
        <xdr:cNvSpPr txBox="1"/>
      </xdr:nvSpPr>
      <xdr:spPr>
        <a:xfrm>
          <a:off x="3530111" y="6226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54,345</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140907</xdr:rowOff>
    </xdr:from>
    <xdr:to>
      <xdr:col>4</xdr:col>
      <xdr:colOff>206375</xdr:colOff>
      <xdr:row>36</xdr:row>
      <xdr:rowOff>71057</xdr:rowOff>
    </xdr:to>
    <xdr:sp macro="" textlink="">
      <xdr:nvSpPr>
        <xdr:cNvPr id="84" name="円/楕円 83"/>
        <xdr:cNvSpPr/>
      </xdr:nvSpPr>
      <xdr:spPr>
        <a:xfrm>
          <a:off x="2857500" y="614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62184</xdr:rowOff>
    </xdr:from>
    <xdr:ext cx="534377" cy="259045"/>
    <xdr:sp macro="" textlink="">
      <xdr:nvSpPr>
        <xdr:cNvPr id="85" name="テキスト ボックス 84"/>
        <xdr:cNvSpPr txBox="1"/>
      </xdr:nvSpPr>
      <xdr:spPr>
        <a:xfrm>
          <a:off x="2641111" y="6234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54,135</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111455</xdr:rowOff>
    </xdr:from>
    <xdr:to>
      <xdr:col>3</xdr:col>
      <xdr:colOff>3175</xdr:colOff>
      <xdr:row>36</xdr:row>
      <xdr:rowOff>41605</xdr:rowOff>
    </xdr:to>
    <xdr:sp macro="" textlink="">
      <xdr:nvSpPr>
        <xdr:cNvPr id="86" name="円/楕円 85"/>
        <xdr:cNvSpPr/>
      </xdr:nvSpPr>
      <xdr:spPr>
        <a:xfrm>
          <a:off x="1968500" y="611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32732</xdr:rowOff>
    </xdr:from>
    <xdr:ext cx="534377" cy="259045"/>
    <xdr:sp macro="" textlink="">
      <xdr:nvSpPr>
        <xdr:cNvPr id="87" name="テキスト ボックス 86"/>
        <xdr:cNvSpPr txBox="1"/>
      </xdr:nvSpPr>
      <xdr:spPr>
        <a:xfrm>
          <a:off x="1752111" y="6204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54,908</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25349</xdr:rowOff>
    </xdr:from>
    <xdr:to>
      <xdr:col>1</xdr:col>
      <xdr:colOff>485775</xdr:colOff>
      <xdr:row>35</xdr:row>
      <xdr:rowOff>126949</xdr:rowOff>
    </xdr:to>
    <xdr:sp macro="" textlink="">
      <xdr:nvSpPr>
        <xdr:cNvPr id="88" name="円/楕円 87"/>
        <xdr:cNvSpPr/>
      </xdr:nvSpPr>
      <xdr:spPr>
        <a:xfrm>
          <a:off x="1079500" y="602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118076</xdr:rowOff>
    </xdr:from>
    <xdr:ext cx="534377" cy="259045"/>
    <xdr:sp macro="" textlink="">
      <xdr:nvSpPr>
        <xdr:cNvPr id="89" name="テキスト ボックス 88"/>
        <xdr:cNvSpPr txBox="1"/>
      </xdr:nvSpPr>
      <xdr:spPr>
        <a:xfrm>
          <a:off x="863111" y="6118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57,168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43/48</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61,074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69126</xdr:rowOff>
    </xdr:from>
    <xdr:to>
      <xdr:col>6</xdr:col>
      <xdr:colOff>510540</xdr:colOff>
      <xdr:row>59</xdr:row>
      <xdr:rowOff>8534</xdr:rowOff>
    </xdr:to>
    <xdr:cxnSp macro="">
      <xdr:nvCxnSpPr>
        <xdr:cNvPr id="114" name="直線コネクタ 113"/>
        <xdr:cNvCxnSpPr/>
      </xdr:nvCxnSpPr>
      <xdr:spPr>
        <a:xfrm flipV="1">
          <a:off x="4633595" y="8641626"/>
          <a:ext cx="1270" cy="1482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12361</xdr:rowOff>
    </xdr:from>
    <xdr:ext cx="534377" cy="259045"/>
    <xdr:sp macro="" textlink="">
      <xdr:nvSpPr>
        <xdr:cNvPr id="115" name="物件費最小値テキスト"/>
        <xdr:cNvSpPr txBox="1"/>
      </xdr:nvSpPr>
      <xdr:spPr>
        <a:xfrm>
          <a:off x="4686300" y="10127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32,828</a:t>
          </a:r>
          <a:endParaRPr kumimoji="1" lang="ja-JP" altLang="en-US" sz="1000" b="1">
            <a:latin typeface="ＭＳ Ｐゴシック"/>
          </a:endParaRPr>
        </a:p>
      </xdr:txBody>
    </xdr:sp>
    <xdr:clientData/>
  </xdr:oneCellAnchor>
  <xdr:twoCellAnchor>
    <xdr:from>
      <xdr:col>6</xdr:col>
      <xdr:colOff>422275</xdr:colOff>
      <xdr:row>59</xdr:row>
      <xdr:rowOff>8534</xdr:rowOff>
    </xdr:from>
    <xdr:to>
      <xdr:col>6</xdr:col>
      <xdr:colOff>600075</xdr:colOff>
      <xdr:row>59</xdr:row>
      <xdr:rowOff>8534</xdr:rowOff>
    </xdr:to>
    <xdr:cxnSp macro="">
      <xdr:nvCxnSpPr>
        <xdr:cNvPr id="116" name="直線コネクタ 115"/>
        <xdr:cNvCxnSpPr/>
      </xdr:nvCxnSpPr>
      <xdr:spPr>
        <a:xfrm>
          <a:off x="4546600" y="10124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15803</xdr:rowOff>
    </xdr:from>
    <xdr:ext cx="599010" cy="259045"/>
    <xdr:sp macro="" textlink="">
      <xdr:nvSpPr>
        <xdr:cNvPr id="117" name="物件費最大値テキスト"/>
        <xdr:cNvSpPr txBox="1"/>
      </xdr:nvSpPr>
      <xdr:spPr>
        <a:xfrm>
          <a:off x="4686300" y="8416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149,557</a:t>
          </a:r>
          <a:endParaRPr kumimoji="1" lang="ja-JP" altLang="en-US" sz="1000" b="1">
            <a:latin typeface="ＭＳ Ｐゴシック"/>
          </a:endParaRPr>
        </a:p>
      </xdr:txBody>
    </xdr:sp>
    <xdr:clientData/>
  </xdr:oneCellAnchor>
  <xdr:twoCellAnchor>
    <xdr:from>
      <xdr:col>6</xdr:col>
      <xdr:colOff>422275</xdr:colOff>
      <xdr:row>50</xdr:row>
      <xdr:rowOff>69126</xdr:rowOff>
    </xdr:from>
    <xdr:to>
      <xdr:col>6</xdr:col>
      <xdr:colOff>600075</xdr:colOff>
      <xdr:row>50</xdr:row>
      <xdr:rowOff>69126</xdr:rowOff>
    </xdr:to>
    <xdr:cxnSp macro="">
      <xdr:nvCxnSpPr>
        <xdr:cNvPr id="118" name="直線コネクタ 117"/>
        <xdr:cNvCxnSpPr/>
      </xdr:nvCxnSpPr>
      <xdr:spPr>
        <a:xfrm>
          <a:off x="4546600" y="8641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96965</xdr:rowOff>
    </xdr:from>
    <xdr:to>
      <xdr:col>6</xdr:col>
      <xdr:colOff>511175</xdr:colOff>
      <xdr:row>58</xdr:row>
      <xdr:rowOff>101130</xdr:rowOff>
    </xdr:to>
    <xdr:cxnSp macro="">
      <xdr:nvCxnSpPr>
        <xdr:cNvPr id="119" name="直線コネクタ 118"/>
        <xdr:cNvCxnSpPr/>
      </xdr:nvCxnSpPr>
      <xdr:spPr>
        <a:xfrm>
          <a:off x="3797300" y="10041065"/>
          <a:ext cx="838200" cy="4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126954</xdr:rowOff>
    </xdr:from>
    <xdr:ext cx="534377" cy="259045"/>
    <xdr:sp macro="" textlink="">
      <xdr:nvSpPr>
        <xdr:cNvPr id="120" name="物件費平均値テキスト"/>
        <xdr:cNvSpPr txBox="1"/>
      </xdr:nvSpPr>
      <xdr:spPr>
        <a:xfrm>
          <a:off x="4686300" y="97281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48,305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104077</xdr:rowOff>
    </xdr:from>
    <xdr:to>
      <xdr:col>6</xdr:col>
      <xdr:colOff>561975</xdr:colOff>
      <xdr:row>58</xdr:row>
      <xdr:rowOff>34227</xdr:rowOff>
    </xdr:to>
    <xdr:sp macro="" textlink="">
      <xdr:nvSpPr>
        <xdr:cNvPr id="121" name="フローチャート : 判断 120"/>
        <xdr:cNvSpPr/>
      </xdr:nvSpPr>
      <xdr:spPr>
        <a:xfrm>
          <a:off x="4584700" y="9876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96965</xdr:rowOff>
    </xdr:from>
    <xdr:to>
      <xdr:col>5</xdr:col>
      <xdr:colOff>358775</xdr:colOff>
      <xdr:row>58</xdr:row>
      <xdr:rowOff>110909</xdr:rowOff>
    </xdr:to>
    <xdr:cxnSp macro="">
      <xdr:nvCxnSpPr>
        <xdr:cNvPr id="122" name="直線コネクタ 121"/>
        <xdr:cNvCxnSpPr/>
      </xdr:nvCxnSpPr>
      <xdr:spPr>
        <a:xfrm flipV="1">
          <a:off x="2908300" y="10041065"/>
          <a:ext cx="889000" cy="13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113500</xdr:rowOff>
    </xdr:from>
    <xdr:to>
      <xdr:col>5</xdr:col>
      <xdr:colOff>409575</xdr:colOff>
      <xdr:row>58</xdr:row>
      <xdr:rowOff>43650</xdr:rowOff>
    </xdr:to>
    <xdr:sp macro="" textlink="">
      <xdr:nvSpPr>
        <xdr:cNvPr id="123" name="フローチャート : 判断 122"/>
        <xdr:cNvSpPr/>
      </xdr:nvSpPr>
      <xdr:spPr>
        <a:xfrm>
          <a:off x="3746500" y="988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60177</xdr:rowOff>
    </xdr:from>
    <xdr:ext cx="534377" cy="259045"/>
    <xdr:sp macro="" textlink="">
      <xdr:nvSpPr>
        <xdr:cNvPr id="124" name="テキスト ボックス 123"/>
        <xdr:cNvSpPr txBox="1"/>
      </xdr:nvSpPr>
      <xdr:spPr>
        <a:xfrm>
          <a:off x="3530111" y="9661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47,563</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63538</xdr:rowOff>
    </xdr:from>
    <xdr:to>
      <xdr:col>4</xdr:col>
      <xdr:colOff>155575</xdr:colOff>
      <xdr:row>58</xdr:row>
      <xdr:rowOff>110909</xdr:rowOff>
    </xdr:to>
    <xdr:cxnSp macro="">
      <xdr:nvCxnSpPr>
        <xdr:cNvPr id="125" name="直線コネクタ 124"/>
        <xdr:cNvCxnSpPr/>
      </xdr:nvCxnSpPr>
      <xdr:spPr>
        <a:xfrm>
          <a:off x="2019300" y="10007638"/>
          <a:ext cx="889000" cy="47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115583</xdr:rowOff>
    </xdr:from>
    <xdr:to>
      <xdr:col>4</xdr:col>
      <xdr:colOff>206375</xdr:colOff>
      <xdr:row>58</xdr:row>
      <xdr:rowOff>45733</xdr:rowOff>
    </xdr:to>
    <xdr:sp macro="" textlink="">
      <xdr:nvSpPr>
        <xdr:cNvPr id="126" name="フローチャート : 判断 125"/>
        <xdr:cNvSpPr/>
      </xdr:nvSpPr>
      <xdr:spPr>
        <a:xfrm>
          <a:off x="2857500" y="9888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62260</xdr:rowOff>
    </xdr:from>
    <xdr:ext cx="534377" cy="259045"/>
    <xdr:sp macro="" textlink="">
      <xdr:nvSpPr>
        <xdr:cNvPr id="127" name="テキスト ボックス 126"/>
        <xdr:cNvSpPr txBox="1"/>
      </xdr:nvSpPr>
      <xdr:spPr>
        <a:xfrm>
          <a:off x="2641111" y="9663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47,399</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63538</xdr:rowOff>
    </xdr:from>
    <xdr:to>
      <xdr:col>2</xdr:col>
      <xdr:colOff>638175</xdr:colOff>
      <xdr:row>58</xdr:row>
      <xdr:rowOff>106400</xdr:rowOff>
    </xdr:to>
    <xdr:cxnSp macro="">
      <xdr:nvCxnSpPr>
        <xdr:cNvPr id="128" name="直線コネクタ 127"/>
        <xdr:cNvCxnSpPr/>
      </xdr:nvCxnSpPr>
      <xdr:spPr>
        <a:xfrm flipV="1">
          <a:off x="1130300" y="10007638"/>
          <a:ext cx="889000" cy="42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152095</xdr:rowOff>
    </xdr:from>
    <xdr:to>
      <xdr:col>3</xdr:col>
      <xdr:colOff>3175</xdr:colOff>
      <xdr:row>58</xdr:row>
      <xdr:rowOff>82245</xdr:rowOff>
    </xdr:to>
    <xdr:sp macro="" textlink="">
      <xdr:nvSpPr>
        <xdr:cNvPr id="129" name="フローチャート : 判断 128"/>
        <xdr:cNvSpPr/>
      </xdr:nvSpPr>
      <xdr:spPr>
        <a:xfrm>
          <a:off x="1968500" y="992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98772</xdr:rowOff>
    </xdr:from>
    <xdr:ext cx="534377" cy="259045"/>
    <xdr:sp macro="" textlink="">
      <xdr:nvSpPr>
        <xdr:cNvPr id="130" name="テキスト ボックス 129"/>
        <xdr:cNvSpPr txBox="1"/>
      </xdr:nvSpPr>
      <xdr:spPr>
        <a:xfrm>
          <a:off x="1752111" y="9699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44,524</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92063</xdr:rowOff>
    </xdr:from>
    <xdr:to>
      <xdr:col>1</xdr:col>
      <xdr:colOff>485775</xdr:colOff>
      <xdr:row>58</xdr:row>
      <xdr:rowOff>22213</xdr:rowOff>
    </xdr:to>
    <xdr:sp macro="" textlink="">
      <xdr:nvSpPr>
        <xdr:cNvPr id="131" name="フローチャート : 判断 130"/>
        <xdr:cNvSpPr/>
      </xdr:nvSpPr>
      <xdr:spPr>
        <a:xfrm>
          <a:off x="1079500" y="986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38740</xdr:rowOff>
    </xdr:from>
    <xdr:ext cx="534377" cy="259045"/>
    <xdr:sp macro="" textlink="">
      <xdr:nvSpPr>
        <xdr:cNvPr id="132" name="テキスト ボックス 131"/>
        <xdr:cNvSpPr txBox="1"/>
      </xdr:nvSpPr>
      <xdr:spPr>
        <a:xfrm>
          <a:off x="863111" y="9639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49,251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50330</xdr:rowOff>
    </xdr:from>
    <xdr:to>
      <xdr:col>6</xdr:col>
      <xdr:colOff>561975</xdr:colOff>
      <xdr:row>58</xdr:row>
      <xdr:rowOff>151930</xdr:rowOff>
    </xdr:to>
    <xdr:sp macro="" textlink="">
      <xdr:nvSpPr>
        <xdr:cNvPr id="138" name="円/楕円 137"/>
        <xdr:cNvSpPr/>
      </xdr:nvSpPr>
      <xdr:spPr>
        <a:xfrm>
          <a:off x="4584700" y="999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136707</xdr:rowOff>
    </xdr:from>
    <xdr:ext cx="534377" cy="259045"/>
    <xdr:sp macro="" textlink="">
      <xdr:nvSpPr>
        <xdr:cNvPr id="139" name="物件費該当値テキスト"/>
        <xdr:cNvSpPr txBox="1"/>
      </xdr:nvSpPr>
      <xdr:spPr>
        <a:xfrm>
          <a:off x="4686300" y="9909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39,037</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46165</xdr:rowOff>
    </xdr:from>
    <xdr:to>
      <xdr:col>5</xdr:col>
      <xdr:colOff>409575</xdr:colOff>
      <xdr:row>58</xdr:row>
      <xdr:rowOff>147765</xdr:rowOff>
    </xdr:to>
    <xdr:sp macro="" textlink="">
      <xdr:nvSpPr>
        <xdr:cNvPr id="140" name="円/楕円 139"/>
        <xdr:cNvSpPr/>
      </xdr:nvSpPr>
      <xdr:spPr>
        <a:xfrm>
          <a:off x="3746500" y="9990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138892</xdr:rowOff>
    </xdr:from>
    <xdr:ext cx="534377" cy="259045"/>
    <xdr:sp macro="" textlink="">
      <xdr:nvSpPr>
        <xdr:cNvPr id="141" name="テキスト ボックス 140"/>
        <xdr:cNvSpPr txBox="1"/>
      </xdr:nvSpPr>
      <xdr:spPr>
        <a:xfrm>
          <a:off x="3530111" y="10082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39,365</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60109</xdr:rowOff>
    </xdr:from>
    <xdr:to>
      <xdr:col>4</xdr:col>
      <xdr:colOff>206375</xdr:colOff>
      <xdr:row>58</xdr:row>
      <xdr:rowOff>161709</xdr:rowOff>
    </xdr:to>
    <xdr:sp macro="" textlink="">
      <xdr:nvSpPr>
        <xdr:cNvPr id="142" name="円/楕円 141"/>
        <xdr:cNvSpPr/>
      </xdr:nvSpPr>
      <xdr:spPr>
        <a:xfrm>
          <a:off x="2857500" y="10004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152836</xdr:rowOff>
    </xdr:from>
    <xdr:ext cx="534377" cy="259045"/>
    <xdr:sp macro="" textlink="">
      <xdr:nvSpPr>
        <xdr:cNvPr id="143" name="テキスト ボックス 142"/>
        <xdr:cNvSpPr txBox="1"/>
      </xdr:nvSpPr>
      <xdr:spPr>
        <a:xfrm>
          <a:off x="2641111" y="10096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38,267</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12738</xdr:rowOff>
    </xdr:from>
    <xdr:to>
      <xdr:col>3</xdr:col>
      <xdr:colOff>3175</xdr:colOff>
      <xdr:row>58</xdr:row>
      <xdr:rowOff>114338</xdr:rowOff>
    </xdr:to>
    <xdr:sp macro="" textlink="">
      <xdr:nvSpPr>
        <xdr:cNvPr id="144" name="円/楕円 143"/>
        <xdr:cNvSpPr/>
      </xdr:nvSpPr>
      <xdr:spPr>
        <a:xfrm>
          <a:off x="1968500" y="995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105465</xdr:rowOff>
    </xdr:from>
    <xdr:ext cx="534377" cy="259045"/>
    <xdr:sp macro="" textlink="">
      <xdr:nvSpPr>
        <xdr:cNvPr id="145" name="テキスト ボックス 144"/>
        <xdr:cNvSpPr txBox="1"/>
      </xdr:nvSpPr>
      <xdr:spPr>
        <a:xfrm>
          <a:off x="1752111" y="10049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41,997</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55600</xdr:rowOff>
    </xdr:from>
    <xdr:to>
      <xdr:col>1</xdr:col>
      <xdr:colOff>485775</xdr:colOff>
      <xdr:row>58</xdr:row>
      <xdr:rowOff>157200</xdr:rowOff>
    </xdr:to>
    <xdr:sp macro="" textlink="">
      <xdr:nvSpPr>
        <xdr:cNvPr id="146" name="円/楕円 145"/>
        <xdr:cNvSpPr/>
      </xdr:nvSpPr>
      <xdr:spPr>
        <a:xfrm>
          <a:off x="1079500" y="999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148327</xdr:rowOff>
    </xdr:from>
    <xdr:ext cx="534377" cy="259045"/>
    <xdr:sp macro="" textlink="">
      <xdr:nvSpPr>
        <xdr:cNvPr id="147" name="テキスト ボックス 146"/>
        <xdr:cNvSpPr txBox="1"/>
      </xdr:nvSpPr>
      <xdr:spPr>
        <a:xfrm>
          <a:off x="863111" y="10092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38,622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46/48</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3,503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1" name="テキスト ボックス 160"/>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168927</xdr:rowOff>
    </xdr:from>
    <xdr:ext cx="467179" cy="259045"/>
    <xdr:sp macro="" textlink="">
      <xdr:nvSpPr>
        <xdr:cNvPr id="163" name="テキスト ボックス 162"/>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130827</xdr:rowOff>
    </xdr:from>
    <xdr:ext cx="467179" cy="259045"/>
    <xdr:sp macro="" textlink="">
      <xdr:nvSpPr>
        <xdr:cNvPr id="165" name="テキスト ボックス 164"/>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23368</xdr:rowOff>
    </xdr:from>
    <xdr:to>
      <xdr:col>6</xdr:col>
      <xdr:colOff>510540</xdr:colOff>
      <xdr:row>79</xdr:row>
      <xdr:rowOff>1015</xdr:rowOff>
    </xdr:to>
    <xdr:cxnSp macro="">
      <xdr:nvCxnSpPr>
        <xdr:cNvPr id="171" name="直線コネクタ 170"/>
        <xdr:cNvCxnSpPr/>
      </xdr:nvCxnSpPr>
      <xdr:spPr>
        <a:xfrm flipV="1">
          <a:off x="4633595" y="12024868"/>
          <a:ext cx="1270" cy="15206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4842</xdr:rowOff>
    </xdr:from>
    <xdr:ext cx="378565" cy="259045"/>
    <xdr:sp macro="" textlink="">
      <xdr:nvSpPr>
        <xdr:cNvPr id="172" name="維持補修費最小値テキスト"/>
        <xdr:cNvSpPr txBox="1"/>
      </xdr:nvSpPr>
      <xdr:spPr>
        <a:xfrm>
          <a:off x="4686300" y="135493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342</a:t>
          </a:r>
          <a:endParaRPr kumimoji="1" lang="ja-JP" altLang="en-US" sz="1000" b="1">
            <a:latin typeface="ＭＳ Ｐゴシック"/>
          </a:endParaRPr>
        </a:p>
      </xdr:txBody>
    </xdr:sp>
    <xdr:clientData/>
  </xdr:oneCellAnchor>
  <xdr:twoCellAnchor>
    <xdr:from>
      <xdr:col>6</xdr:col>
      <xdr:colOff>422275</xdr:colOff>
      <xdr:row>79</xdr:row>
      <xdr:rowOff>1015</xdr:rowOff>
    </xdr:from>
    <xdr:to>
      <xdr:col>6</xdr:col>
      <xdr:colOff>600075</xdr:colOff>
      <xdr:row>79</xdr:row>
      <xdr:rowOff>1015</xdr:rowOff>
    </xdr:to>
    <xdr:cxnSp macro="">
      <xdr:nvCxnSpPr>
        <xdr:cNvPr id="173" name="直線コネクタ 172"/>
        <xdr:cNvCxnSpPr/>
      </xdr:nvCxnSpPr>
      <xdr:spPr>
        <a:xfrm>
          <a:off x="4546600" y="13545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141495</xdr:rowOff>
    </xdr:from>
    <xdr:ext cx="534377" cy="259045"/>
    <xdr:sp macro="" textlink="">
      <xdr:nvSpPr>
        <xdr:cNvPr id="174" name="維持補修費最大値テキスト"/>
        <xdr:cNvSpPr txBox="1"/>
      </xdr:nvSpPr>
      <xdr:spPr>
        <a:xfrm>
          <a:off x="4686300" y="11800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12,316</a:t>
          </a:r>
          <a:endParaRPr kumimoji="1" lang="ja-JP" altLang="en-US" sz="1000" b="1">
            <a:latin typeface="ＭＳ Ｐゴシック"/>
          </a:endParaRPr>
        </a:p>
      </xdr:txBody>
    </xdr:sp>
    <xdr:clientData/>
  </xdr:oneCellAnchor>
  <xdr:twoCellAnchor>
    <xdr:from>
      <xdr:col>6</xdr:col>
      <xdr:colOff>422275</xdr:colOff>
      <xdr:row>70</xdr:row>
      <xdr:rowOff>23368</xdr:rowOff>
    </xdr:from>
    <xdr:to>
      <xdr:col>6</xdr:col>
      <xdr:colOff>600075</xdr:colOff>
      <xdr:row>70</xdr:row>
      <xdr:rowOff>23368</xdr:rowOff>
    </xdr:to>
    <xdr:cxnSp macro="">
      <xdr:nvCxnSpPr>
        <xdr:cNvPr id="175" name="直線コネクタ 174"/>
        <xdr:cNvCxnSpPr/>
      </xdr:nvCxnSpPr>
      <xdr:spPr>
        <a:xfrm>
          <a:off x="4546600" y="12024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18414</xdr:rowOff>
    </xdr:from>
    <xdr:to>
      <xdr:col>6</xdr:col>
      <xdr:colOff>511175</xdr:colOff>
      <xdr:row>78</xdr:row>
      <xdr:rowOff>52578</xdr:rowOff>
    </xdr:to>
    <xdr:cxnSp macro="">
      <xdr:nvCxnSpPr>
        <xdr:cNvPr id="176" name="直線コネクタ 175"/>
        <xdr:cNvCxnSpPr/>
      </xdr:nvCxnSpPr>
      <xdr:spPr>
        <a:xfrm flipV="1">
          <a:off x="3797300" y="13391514"/>
          <a:ext cx="838200" cy="34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8272</xdr:rowOff>
    </xdr:from>
    <xdr:ext cx="469744" cy="259045"/>
    <xdr:sp macro="" textlink="">
      <xdr:nvSpPr>
        <xdr:cNvPr id="177" name="維持補修費平均値テキスト"/>
        <xdr:cNvSpPr txBox="1"/>
      </xdr:nvSpPr>
      <xdr:spPr>
        <a:xfrm>
          <a:off x="4686300" y="128670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4,115</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156845</xdr:rowOff>
    </xdr:from>
    <xdr:to>
      <xdr:col>6</xdr:col>
      <xdr:colOff>561975</xdr:colOff>
      <xdr:row>76</xdr:row>
      <xdr:rowOff>86995</xdr:rowOff>
    </xdr:to>
    <xdr:sp macro="" textlink="">
      <xdr:nvSpPr>
        <xdr:cNvPr id="178" name="フローチャート : 判断 177"/>
        <xdr:cNvSpPr/>
      </xdr:nvSpPr>
      <xdr:spPr>
        <a:xfrm>
          <a:off x="4584700" y="13015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42672</xdr:rowOff>
    </xdr:from>
    <xdr:to>
      <xdr:col>5</xdr:col>
      <xdr:colOff>358775</xdr:colOff>
      <xdr:row>78</xdr:row>
      <xdr:rowOff>52578</xdr:rowOff>
    </xdr:to>
    <xdr:cxnSp macro="">
      <xdr:nvCxnSpPr>
        <xdr:cNvPr id="179" name="直線コネクタ 178"/>
        <xdr:cNvCxnSpPr/>
      </xdr:nvCxnSpPr>
      <xdr:spPr>
        <a:xfrm>
          <a:off x="2908300" y="13415772"/>
          <a:ext cx="889000" cy="9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165227</xdr:rowOff>
    </xdr:from>
    <xdr:to>
      <xdr:col>5</xdr:col>
      <xdr:colOff>409575</xdr:colOff>
      <xdr:row>76</xdr:row>
      <xdr:rowOff>95377</xdr:rowOff>
    </xdr:to>
    <xdr:sp macro="" textlink="">
      <xdr:nvSpPr>
        <xdr:cNvPr id="180" name="フローチャート : 判断 179"/>
        <xdr:cNvSpPr/>
      </xdr:nvSpPr>
      <xdr:spPr>
        <a:xfrm>
          <a:off x="3746500" y="1302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74</xdr:row>
      <xdr:rowOff>111904</xdr:rowOff>
    </xdr:from>
    <xdr:ext cx="469744" cy="259045"/>
    <xdr:sp macro="" textlink="">
      <xdr:nvSpPr>
        <xdr:cNvPr id="181" name="テキスト ボックス 180"/>
        <xdr:cNvSpPr txBox="1"/>
      </xdr:nvSpPr>
      <xdr:spPr>
        <a:xfrm>
          <a:off x="3562427" y="12799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4,049</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130302</xdr:rowOff>
    </xdr:from>
    <xdr:to>
      <xdr:col>4</xdr:col>
      <xdr:colOff>155575</xdr:colOff>
      <xdr:row>78</xdr:row>
      <xdr:rowOff>42672</xdr:rowOff>
    </xdr:to>
    <xdr:cxnSp macro="">
      <xdr:nvCxnSpPr>
        <xdr:cNvPr id="182" name="直線コネクタ 181"/>
        <xdr:cNvCxnSpPr/>
      </xdr:nvCxnSpPr>
      <xdr:spPr>
        <a:xfrm>
          <a:off x="2019300" y="13331952"/>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2794</xdr:rowOff>
    </xdr:from>
    <xdr:to>
      <xdr:col>4</xdr:col>
      <xdr:colOff>206375</xdr:colOff>
      <xdr:row>76</xdr:row>
      <xdr:rowOff>104394</xdr:rowOff>
    </xdr:to>
    <xdr:sp macro="" textlink="">
      <xdr:nvSpPr>
        <xdr:cNvPr id="183" name="フローチャート : 判断 182"/>
        <xdr:cNvSpPr/>
      </xdr:nvSpPr>
      <xdr:spPr>
        <a:xfrm>
          <a:off x="2857500" y="1303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74</xdr:row>
      <xdr:rowOff>120921</xdr:rowOff>
    </xdr:from>
    <xdr:ext cx="469744" cy="259045"/>
    <xdr:sp macro="" textlink="">
      <xdr:nvSpPr>
        <xdr:cNvPr id="184" name="テキスト ボックス 183"/>
        <xdr:cNvSpPr txBox="1"/>
      </xdr:nvSpPr>
      <xdr:spPr>
        <a:xfrm>
          <a:off x="2673427" y="12808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3,978</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130302</xdr:rowOff>
    </xdr:from>
    <xdr:to>
      <xdr:col>2</xdr:col>
      <xdr:colOff>638175</xdr:colOff>
      <xdr:row>78</xdr:row>
      <xdr:rowOff>41656</xdr:rowOff>
    </xdr:to>
    <xdr:cxnSp macro="">
      <xdr:nvCxnSpPr>
        <xdr:cNvPr id="185" name="直線コネクタ 184"/>
        <xdr:cNvCxnSpPr/>
      </xdr:nvCxnSpPr>
      <xdr:spPr>
        <a:xfrm flipV="1">
          <a:off x="1130300" y="13331952"/>
          <a:ext cx="889000" cy="82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143510</xdr:rowOff>
    </xdr:from>
    <xdr:to>
      <xdr:col>3</xdr:col>
      <xdr:colOff>3175</xdr:colOff>
      <xdr:row>76</xdr:row>
      <xdr:rowOff>73661</xdr:rowOff>
    </xdr:to>
    <xdr:sp macro="" textlink="">
      <xdr:nvSpPr>
        <xdr:cNvPr id="186" name="フローチャート : 判断 185"/>
        <xdr:cNvSpPr/>
      </xdr:nvSpPr>
      <xdr:spPr>
        <a:xfrm>
          <a:off x="1968500" y="130022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74</xdr:row>
      <xdr:rowOff>90187</xdr:rowOff>
    </xdr:from>
    <xdr:ext cx="469744" cy="259045"/>
    <xdr:sp macro="" textlink="">
      <xdr:nvSpPr>
        <xdr:cNvPr id="187" name="テキスト ボックス 186"/>
        <xdr:cNvSpPr txBox="1"/>
      </xdr:nvSpPr>
      <xdr:spPr>
        <a:xfrm>
          <a:off x="1784427" y="12777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4,220</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80390</xdr:rowOff>
    </xdr:from>
    <xdr:to>
      <xdr:col>1</xdr:col>
      <xdr:colOff>485775</xdr:colOff>
      <xdr:row>77</xdr:row>
      <xdr:rowOff>10540</xdr:rowOff>
    </xdr:to>
    <xdr:sp macro="" textlink="">
      <xdr:nvSpPr>
        <xdr:cNvPr id="188" name="フローチャート : 判断 187"/>
        <xdr:cNvSpPr/>
      </xdr:nvSpPr>
      <xdr:spPr>
        <a:xfrm>
          <a:off x="1079500" y="13110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27068</xdr:rowOff>
    </xdr:from>
    <xdr:ext cx="469744" cy="259045"/>
    <xdr:sp macro="" textlink="">
      <xdr:nvSpPr>
        <xdr:cNvPr id="189" name="テキスト ボックス 188"/>
        <xdr:cNvSpPr txBox="1"/>
      </xdr:nvSpPr>
      <xdr:spPr>
        <a:xfrm>
          <a:off x="895427" y="12885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139064</xdr:rowOff>
    </xdr:from>
    <xdr:to>
      <xdr:col>6</xdr:col>
      <xdr:colOff>561975</xdr:colOff>
      <xdr:row>78</xdr:row>
      <xdr:rowOff>69214</xdr:rowOff>
    </xdr:to>
    <xdr:sp macro="" textlink="">
      <xdr:nvSpPr>
        <xdr:cNvPr id="195" name="円/楕円 194"/>
        <xdr:cNvSpPr/>
      </xdr:nvSpPr>
      <xdr:spPr>
        <a:xfrm>
          <a:off x="4584700" y="1334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117491</xdr:rowOff>
    </xdr:from>
    <xdr:ext cx="469744" cy="259045"/>
    <xdr:sp macro="" textlink="">
      <xdr:nvSpPr>
        <xdr:cNvPr id="196" name="維持補修費該当値テキスト"/>
        <xdr:cNvSpPr txBox="1"/>
      </xdr:nvSpPr>
      <xdr:spPr>
        <a:xfrm>
          <a:off x="4686300" y="13319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1,555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1778</xdr:rowOff>
    </xdr:from>
    <xdr:to>
      <xdr:col>5</xdr:col>
      <xdr:colOff>409575</xdr:colOff>
      <xdr:row>78</xdr:row>
      <xdr:rowOff>103378</xdr:rowOff>
    </xdr:to>
    <xdr:sp macro="" textlink="">
      <xdr:nvSpPr>
        <xdr:cNvPr id="197" name="円/楕円 196"/>
        <xdr:cNvSpPr/>
      </xdr:nvSpPr>
      <xdr:spPr>
        <a:xfrm>
          <a:off x="3746500" y="13374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94505</xdr:rowOff>
    </xdr:from>
    <xdr:ext cx="469744" cy="259045"/>
    <xdr:sp macro="" textlink="">
      <xdr:nvSpPr>
        <xdr:cNvPr id="198" name="テキスト ボックス 197"/>
        <xdr:cNvSpPr txBox="1"/>
      </xdr:nvSpPr>
      <xdr:spPr>
        <a:xfrm>
          <a:off x="3562427" y="13467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1,286</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163322</xdr:rowOff>
    </xdr:from>
    <xdr:to>
      <xdr:col>4</xdr:col>
      <xdr:colOff>206375</xdr:colOff>
      <xdr:row>78</xdr:row>
      <xdr:rowOff>93472</xdr:rowOff>
    </xdr:to>
    <xdr:sp macro="" textlink="">
      <xdr:nvSpPr>
        <xdr:cNvPr id="199" name="円/楕円 198"/>
        <xdr:cNvSpPr/>
      </xdr:nvSpPr>
      <xdr:spPr>
        <a:xfrm>
          <a:off x="2857500" y="1336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84599</xdr:rowOff>
    </xdr:from>
    <xdr:ext cx="469744" cy="259045"/>
    <xdr:sp macro="" textlink="">
      <xdr:nvSpPr>
        <xdr:cNvPr id="200" name="テキスト ボックス 199"/>
        <xdr:cNvSpPr txBox="1"/>
      </xdr:nvSpPr>
      <xdr:spPr>
        <a:xfrm>
          <a:off x="2673427" y="13457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1,364</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79502</xdr:rowOff>
    </xdr:from>
    <xdr:to>
      <xdr:col>3</xdr:col>
      <xdr:colOff>3175</xdr:colOff>
      <xdr:row>78</xdr:row>
      <xdr:rowOff>9652</xdr:rowOff>
    </xdr:to>
    <xdr:sp macro="" textlink="">
      <xdr:nvSpPr>
        <xdr:cNvPr id="201" name="円/楕円 200"/>
        <xdr:cNvSpPr/>
      </xdr:nvSpPr>
      <xdr:spPr>
        <a:xfrm>
          <a:off x="1968500" y="1328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779</xdr:rowOff>
    </xdr:from>
    <xdr:ext cx="469744" cy="259045"/>
    <xdr:sp macro="" textlink="">
      <xdr:nvSpPr>
        <xdr:cNvPr id="202" name="テキスト ボックス 201"/>
        <xdr:cNvSpPr txBox="1"/>
      </xdr:nvSpPr>
      <xdr:spPr>
        <a:xfrm>
          <a:off x="1784427" y="13373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2,024</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162306</xdr:rowOff>
    </xdr:from>
    <xdr:to>
      <xdr:col>1</xdr:col>
      <xdr:colOff>485775</xdr:colOff>
      <xdr:row>78</xdr:row>
      <xdr:rowOff>92456</xdr:rowOff>
    </xdr:to>
    <xdr:sp macro="" textlink="">
      <xdr:nvSpPr>
        <xdr:cNvPr id="203" name="円/楕円 202"/>
        <xdr:cNvSpPr/>
      </xdr:nvSpPr>
      <xdr:spPr>
        <a:xfrm>
          <a:off x="1079500" y="1336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83583</xdr:rowOff>
    </xdr:from>
    <xdr:ext cx="469744" cy="259045"/>
    <xdr:sp macro="" textlink="">
      <xdr:nvSpPr>
        <xdr:cNvPr id="204" name="テキスト ボックス 203"/>
        <xdr:cNvSpPr txBox="1"/>
      </xdr:nvSpPr>
      <xdr:spPr>
        <a:xfrm>
          <a:off x="895427" y="13456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133,928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130150</xdr:rowOff>
    </xdr:from>
    <xdr:to>
      <xdr:col>6</xdr:col>
      <xdr:colOff>510540</xdr:colOff>
      <xdr:row>98</xdr:row>
      <xdr:rowOff>132017</xdr:rowOff>
    </xdr:to>
    <xdr:cxnSp macro="">
      <xdr:nvCxnSpPr>
        <xdr:cNvPr id="229" name="直線コネクタ 228"/>
        <xdr:cNvCxnSpPr/>
      </xdr:nvCxnSpPr>
      <xdr:spPr>
        <a:xfrm flipV="1">
          <a:off x="4633595" y="15560650"/>
          <a:ext cx="1270" cy="1373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135844</xdr:rowOff>
    </xdr:from>
    <xdr:ext cx="534377" cy="259045"/>
    <xdr:sp macro="" textlink="">
      <xdr:nvSpPr>
        <xdr:cNvPr id="230" name="扶助費最小値テキスト"/>
        <xdr:cNvSpPr txBox="1"/>
      </xdr:nvSpPr>
      <xdr:spPr>
        <a:xfrm>
          <a:off x="4686300" y="16937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66,605</a:t>
          </a:r>
          <a:endParaRPr kumimoji="1" lang="ja-JP" altLang="en-US" sz="1000" b="1">
            <a:latin typeface="ＭＳ Ｐゴシック"/>
          </a:endParaRPr>
        </a:p>
      </xdr:txBody>
    </xdr:sp>
    <xdr:clientData/>
  </xdr:oneCellAnchor>
  <xdr:twoCellAnchor>
    <xdr:from>
      <xdr:col>6</xdr:col>
      <xdr:colOff>422275</xdr:colOff>
      <xdr:row>98</xdr:row>
      <xdr:rowOff>132017</xdr:rowOff>
    </xdr:from>
    <xdr:to>
      <xdr:col>6</xdr:col>
      <xdr:colOff>600075</xdr:colOff>
      <xdr:row>98</xdr:row>
      <xdr:rowOff>132017</xdr:rowOff>
    </xdr:to>
    <xdr:cxnSp macro="">
      <xdr:nvCxnSpPr>
        <xdr:cNvPr id="231" name="直線コネクタ 230"/>
        <xdr:cNvCxnSpPr/>
      </xdr:nvCxnSpPr>
      <xdr:spPr>
        <a:xfrm>
          <a:off x="4546600" y="16934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76827</xdr:rowOff>
    </xdr:from>
    <xdr:ext cx="599010" cy="259045"/>
    <xdr:sp macro="" textlink="">
      <xdr:nvSpPr>
        <xdr:cNvPr id="232" name="扶助費最大値テキスト"/>
        <xdr:cNvSpPr txBox="1"/>
      </xdr:nvSpPr>
      <xdr:spPr>
        <a:xfrm>
          <a:off x="4686300" y="15335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174,752</a:t>
          </a:r>
          <a:endParaRPr kumimoji="1" lang="ja-JP" altLang="en-US" sz="1000" b="1">
            <a:latin typeface="ＭＳ Ｐゴシック"/>
          </a:endParaRPr>
        </a:p>
      </xdr:txBody>
    </xdr:sp>
    <xdr:clientData/>
  </xdr:oneCellAnchor>
  <xdr:twoCellAnchor>
    <xdr:from>
      <xdr:col>6</xdr:col>
      <xdr:colOff>422275</xdr:colOff>
      <xdr:row>90</xdr:row>
      <xdr:rowOff>130150</xdr:rowOff>
    </xdr:from>
    <xdr:to>
      <xdr:col>6</xdr:col>
      <xdr:colOff>600075</xdr:colOff>
      <xdr:row>90</xdr:row>
      <xdr:rowOff>130150</xdr:rowOff>
    </xdr:to>
    <xdr:cxnSp macro="">
      <xdr:nvCxnSpPr>
        <xdr:cNvPr id="233" name="直線コネクタ 232"/>
        <xdr:cNvCxnSpPr/>
      </xdr:nvCxnSpPr>
      <xdr:spPr>
        <a:xfrm>
          <a:off x="4546600" y="15560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91</xdr:row>
      <xdr:rowOff>159258</xdr:rowOff>
    </xdr:from>
    <xdr:to>
      <xdr:col>6</xdr:col>
      <xdr:colOff>511175</xdr:colOff>
      <xdr:row>92</xdr:row>
      <xdr:rowOff>83807</xdr:rowOff>
    </xdr:to>
    <xdr:cxnSp macro="">
      <xdr:nvCxnSpPr>
        <xdr:cNvPr id="234" name="直線コネクタ 233"/>
        <xdr:cNvCxnSpPr/>
      </xdr:nvCxnSpPr>
      <xdr:spPr>
        <a:xfrm flipV="1">
          <a:off x="3797300" y="15761208"/>
          <a:ext cx="838200" cy="95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54627</xdr:rowOff>
    </xdr:from>
    <xdr:ext cx="599010" cy="259045"/>
    <xdr:sp macro="" textlink="">
      <xdr:nvSpPr>
        <xdr:cNvPr id="235" name="扶助費平均値テキスト"/>
        <xdr:cNvSpPr txBox="1"/>
      </xdr:nvSpPr>
      <xdr:spPr>
        <a:xfrm>
          <a:off x="4686300" y="163423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107,500</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76200</xdr:rowOff>
    </xdr:from>
    <xdr:to>
      <xdr:col>6</xdr:col>
      <xdr:colOff>561975</xdr:colOff>
      <xdr:row>96</xdr:row>
      <xdr:rowOff>6350</xdr:rowOff>
    </xdr:to>
    <xdr:sp macro="" textlink="">
      <xdr:nvSpPr>
        <xdr:cNvPr id="236" name="フローチャート : 判断 235"/>
        <xdr:cNvSpPr/>
      </xdr:nvSpPr>
      <xdr:spPr>
        <a:xfrm>
          <a:off x="4584700" y="1636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92</xdr:row>
      <xdr:rowOff>83807</xdr:rowOff>
    </xdr:from>
    <xdr:to>
      <xdr:col>5</xdr:col>
      <xdr:colOff>358775</xdr:colOff>
      <xdr:row>92</xdr:row>
      <xdr:rowOff>147853</xdr:rowOff>
    </xdr:to>
    <xdr:cxnSp macro="">
      <xdr:nvCxnSpPr>
        <xdr:cNvPr id="237" name="直線コネクタ 236"/>
        <xdr:cNvCxnSpPr/>
      </xdr:nvCxnSpPr>
      <xdr:spPr>
        <a:xfrm flipV="1">
          <a:off x="2908300" y="15857207"/>
          <a:ext cx="889000" cy="64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141732</xdr:rowOff>
    </xdr:from>
    <xdr:to>
      <xdr:col>5</xdr:col>
      <xdr:colOff>409575</xdr:colOff>
      <xdr:row>96</xdr:row>
      <xdr:rowOff>71882</xdr:rowOff>
    </xdr:to>
    <xdr:sp macro="" textlink="">
      <xdr:nvSpPr>
        <xdr:cNvPr id="238" name="フローチャート : 判断 237"/>
        <xdr:cNvSpPr/>
      </xdr:nvSpPr>
      <xdr:spPr>
        <a:xfrm>
          <a:off x="3746500" y="1642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96</xdr:row>
      <xdr:rowOff>63009</xdr:rowOff>
    </xdr:from>
    <xdr:ext cx="599010" cy="259045"/>
    <xdr:sp macro="" textlink="">
      <xdr:nvSpPr>
        <xdr:cNvPr id="239" name="テキスト ボックス 238"/>
        <xdr:cNvSpPr txBox="1"/>
      </xdr:nvSpPr>
      <xdr:spPr>
        <a:xfrm>
          <a:off x="3497794" y="16522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102,340</a:t>
          </a:r>
          <a:endParaRPr kumimoji="1" lang="ja-JP" altLang="en-US" sz="1000" b="1">
            <a:solidFill>
              <a:srgbClr val="000080"/>
            </a:solidFill>
            <a:latin typeface="ＭＳ Ｐゴシック"/>
          </a:endParaRPr>
        </a:p>
      </xdr:txBody>
    </xdr:sp>
    <xdr:clientData/>
  </xdr:oneCellAnchor>
  <xdr:twoCellAnchor>
    <xdr:from>
      <xdr:col>2</xdr:col>
      <xdr:colOff>638175</xdr:colOff>
      <xdr:row>92</xdr:row>
      <xdr:rowOff>147853</xdr:rowOff>
    </xdr:from>
    <xdr:to>
      <xdr:col>4</xdr:col>
      <xdr:colOff>155575</xdr:colOff>
      <xdr:row>93</xdr:row>
      <xdr:rowOff>90830</xdr:rowOff>
    </xdr:to>
    <xdr:cxnSp macro="">
      <xdr:nvCxnSpPr>
        <xdr:cNvPr id="240" name="直線コネクタ 239"/>
        <xdr:cNvCxnSpPr/>
      </xdr:nvCxnSpPr>
      <xdr:spPr>
        <a:xfrm flipV="1">
          <a:off x="2019300" y="15921253"/>
          <a:ext cx="889000" cy="114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8052</xdr:rowOff>
    </xdr:from>
    <xdr:to>
      <xdr:col>4</xdr:col>
      <xdr:colOff>206375</xdr:colOff>
      <xdr:row>96</xdr:row>
      <xdr:rowOff>109652</xdr:rowOff>
    </xdr:to>
    <xdr:sp macro="" textlink="">
      <xdr:nvSpPr>
        <xdr:cNvPr id="241" name="フローチャート : 判断 240"/>
        <xdr:cNvSpPr/>
      </xdr:nvSpPr>
      <xdr:spPr>
        <a:xfrm>
          <a:off x="2857500" y="1646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100779</xdr:rowOff>
    </xdr:from>
    <xdr:ext cx="534377" cy="259045"/>
    <xdr:sp macro="" textlink="">
      <xdr:nvSpPr>
        <xdr:cNvPr id="242" name="テキスト ボックス 241"/>
        <xdr:cNvSpPr txBox="1"/>
      </xdr:nvSpPr>
      <xdr:spPr>
        <a:xfrm>
          <a:off x="2641111" y="16559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99,366</a:t>
          </a:r>
          <a:endParaRPr kumimoji="1" lang="ja-JP" altLang="en-US" sz="1000" b="1">
            <a:solidFill>
              <a:srgbClr val="000080"/>
            </a:solidFill>
            <a:latin typeface="ＭＳ Ｐゴシック"/>
          </a:endParaRPr>
        </a:p>
      </xdr:txBody>
    </xdr:sp>
    <xdr:clientData/>
  </xdr:oneCellAnchor>
  <xdr:twoCellAnchor>
    <xdr:from>
      <xdr:col>1</xdr:col>
      <xdr:colOff>434975</xdr:colOff>
      <xdr:row>93</xdr:row>
      <xdr:rowOff>90830</xdr:rowOff>
    </xdr:from>
    <xdr:to>
      <xdr:col>2</xdr:col>
      <xdr:colOff>638175</xdr:colOff>
      <xdr:row>93</xdr:row>
      <xdr:rowOff>158204</xdr:rowOff>
    </xdr:to>
    <xdr:cxnSp macro="">
      <xdr:nvCxnSpPr>
        <xdr:cNvPr id="243" name="直線コネクタ 242"/>
        <xdr:cNvCxnSpPr/>
      </xdr:nvCxnSpPr>
      <xdr:spPr>
        <a:xfrm flipV="1">
          <a:off x="1130300" y="16035680"/>
          <a:ext cx="889000" cy="6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77572</xdr:rowOff>
    </xdr:from>
    <xdr:to>
      <xdr:col>3</xdr:col>
      <xdr:colOff>3175</xdr:colOff>
      <xdr:row>97</xdr:row>
      <xdr:rowOff>7722</xdr:rowOff>
    </xdr:to>
    <xdr:sp macro="" textlink="">
      <xdr:nvSpPr>
        <xdr:cNvPr id="244" name="フローチャート : 判断 243"/>
        <xdr:cNvSpPr/>
      </xdr:nvSpPr>
      <xdr:spPr>
        <a:xfrm>
          <a:off x="1968500" y="1653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170299</xdr:rowOff>
    </xdr:from>
    <xdr:ext cx="534377" cy="259045"/>
    <xdr:sp macro="" textlink="">
      <xdr:nvSpPr>
        <xdr:cNvPr id="245" name="テキスト ボックス 244"/>
        <xdr:cNvSpPr txBox="1"/>
      </xdr:nvSpPr>
      <xdr:spPr>
        <a:xfrm>
          <a:off x="1752111" y="16629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93,892</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51194</xdr:rowOff>
    </xdr:from>
    <xdr:to>
      <xdr:col>1</xdr:col>
      <xdr:colOff>485775</xdr:colOff>
      <xdr:row>97</xdr:row>
      <xdr:rowOff>152794</xdr:rowOff>
    </xdr:to>
    <xdr:sp macro="" textlink="">
      <xdr:nvSpPr>
        <xdr:cNvPr id="246" name="フローチャート : 判断 245"/>
        <xdr:cNvSpPr/>
      </xdr:nvSpPr>
      <xdr:spPr>
        <a:xfrm>
          <a:off x="1079500" y="1668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143921</xdr:rowOff>
    </xdr:from>
    <xdr:ext cx="534377" cy="259045"/>
    <xdr:sp macro="" textlink="">
      <xdr:nvSpPr>
        <xdr:cNvPr id="247" name="テキスト ボックス 246"/>
        <xdr:cNvSpPr txBox="1"/>
      </xdr:nvSpPr>
      <xdr:spPr>
        <a:xfrm>
          <a:off x="863111" y="16774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82,469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91</xdr:row>
      <xdr:rowOff>108458</xdr:rowOff>
    </xdr:from>
    <xdr:to>
      <xdr:col>6</xdr:col>
      <xdr:colOff>561975</xdr:colOff>
      <xdr:row>92</xdr:row>
      <xdr:rowOff>38608</xdr:rowOff>
    </xdr:to>
    <xdr:sp macro="" textlink="">
      <xdr:nvSpPr>
        <xdr:cNvPr id="253" name="円/楕円 252"/>
        <xdr:cNvSpPr/>
      </xdr:nvSpPr>
      <xdr:spPr>
        <a:xfrm>
          <a:off x="4584700" y="1571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90</xdr:row>
      <xdr:rowOff>131335</xdr:rowOff>
    </xdr:from>
    <xdr:ext cx="599010" cy="259045"/>
    <xdr:sp macro="" textlink="">
      <xdr:nvSpPr>
        <xdr:cNvPr id="254" name="扶助費該当値テキスト"/>
        <xdr:cNvSpPr txBox="1"/>
      </xdr:nvSpPr>
      <xdr:spPr>
        <a:xfrm>
          <a:off x="4686300" y="15561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158,960</a:t>
          </a:r>
          <a:endParaRPr kumimoji="1" lang="ja-JP" altLang="en-US" sz="1000" b="1">
            <a:solidFill>
              <a:srgbClr val="FF0000"/>
            </a:solidFill>
            <a:latin typeface="ＭＳ Ｐゴシック"/>
          </a:endParaRPr>
        </a:p>
      </xdr:txBody>
    </xdr:sp>
    <xdr:clientData/>
  </xdr:oneCellAnchor>
  <xdr:twoCellAnchor>
    <xdr:from>
      <xdr:col>5</xdr:col>
      <xdr:colOff>307975</xdr:colOff>
      <xdr:row>92</xdr:row>
      <xdr:rowOff>33007</xdr:rowOff>
    </xdr:from>
    <xdr:to>
      <xdr:col>5</xdr:col>
      <xdr:colOff>409575</xdr:colOff>
      <xdr:row>92</xdr:row>
      <xdr:rowOff>134607</xdr:rowOff>
    </xdr:to>
    <xdr:sp macro="" textlink="">
      <xdr:nvSpPr>
        <xdr:cNvPr id="255" name="円/楕円 254"/>
        <xdr:cNvSpPr/>
      </xdr:nvSpPr>
      <xdr:spPr>
        <a:xfrm>
          <a:off x="3746500" y="15806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90</xdr:row>
      <xdr:rowOff>151134</xdr:rowOff>
    </xdr:from>
    <xdr:ext cx="599010" cy="259045"/>
    <xdr:sp macro="" textlink="">
      <xdr:nvSpPr>
        <xdr:cNvPr id="256" name="テキスト ボックス 255"/>
        <xdr:cNvSpPr txBox="1"/>
      </xdr:nvSpPr>
      <xdr:spPr>
        <a:xfrm>
          <a:off x="3497794" y="15581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151,401</a:t>
          </a:r>
          <a:endParaRPr kumimoji="1" lang="ja-JP" altLang="en-US" sz="1000" b="1">
            <a:solidFill>
              <a:srgbClr val="FF0000"/>
            </a:solidFill>
            <a:latin typeface="ＭＳ Ｐゴシック"/>
          </a:endParaRPr>
        </a:p>
      </xdr:txBody>
    </xdr:sp>
    <xdr:clientData/>
  </xdr:oneCellAnchor>
  <xdr:twoCellAnchor>
    <xdr:from>
      <xdr:col>4</xdr:col>
      <xdr:colOff>104775</xdr:colOff>
      <xdr:row>92</xdr:row>
      <xdr:rowOff>97053</xdr:rowOff>
    </xdr:from>
    <xdr:to>
      <xdr:col>4</xdr:col>
      <xdr:colOff>206375</xdr:colOff>
      <xdr:row>93</xdr:row>
      <xdr:rowOff>27203</xdr:rowOff>
    </xdr:to>
    <xdr:sp macro="" textlink="">
      <xdr:nvSpPr>
        <xdr:cNvPr id="257" name="円/楕円 256"/>
        <xdr:cNvSpPr/>
      </xdr:nvSpPr>
      <xdr:spPr>
        <a:xfrm>
          <a:off x="2857500" y="15870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91</xdr:row>
      <xdr:rowOff>43730</xdr:rowOff>
    </xdr:from>
    <xdr:ext cx="599010" cy="259045"/>
    <xdr:sp macro="" textlink="">
      <xdr:nvSpPr>
        <xdr:cNvPr id="258" name="テキスト ボックス 257"/>
        <xdr:cNvSpPr txBox="1"/>
      </xdr:nvSpPr>
      <xdr:spPr>
        <a:xfrm>
          <a:off x="2608794" y="15645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146,358</a:t>
          </a:r>
          <a:endParaRPr kumimoji="1" lang="ja-JP" altLang="en-US" sz="1000" b="1">
            <a:solidFill>
              <a:srgbClr val="FF0000"/>
            </a:solidFill>
            <a:latin typeface="ＭＳ Ｐゴシック"/>
          </a:endParaRPr>
        </a:p>
      </xdr:txBody>
    </xdr:sp>
    <xdr:clientData/>
  </xdr:oneCellAnchor>
  <xdr:twoCellAnchor>
    <xdr:from>
      <xdr:col>2</xdr:col>
      <xdr:colOff>587375</xdr:colOff>
      <xdr:row>93</xdr:row>
      <xdr:rowOff>40030</xdr:rowOff>
    </xdr:from>
    <xdr:to>
      <xdr:col>3</xdr:col>
      <xdr:colOff>3175</xdr:colOff>
      <xdr:row>93</xdr:row>
      <xdr:rowOff>141630</xdr:rowOff>
    </xdr:to>
    <xdr:sp macro="" textlink="">
      <xdr:nvSpPr>
        <xdr:cNvPr id="259" name="円/楕円 258"/>
        <xdr:cNvSpPr/>
      </xdr:nvSpPr>
      <xdr:spPr>
        <a:xfrm>
          <a:off x="1968500" y="1598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91</xdr:row>
      <xdr:rowOff>158157</xdr:rowOff>
    </xdr:from>
    <xdr:ext cx="599010" cy="259045"/>
    <xdr:sp macro="" textlink="">
      <xdr:nvSpPr>
        <xdr:cNvPr id="260" name="テキスト ボックス 259"/>
        <xdr:cNvSpPr txBox="1"/>
      </xdr:nvSpPr>
      <xdr:spPr>
        <a:xfrm>
          <a:off x="1719794" y="1576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137,348</a:t>
          </a:r>
          <a:endParaRPr kumimoji="1" lang="ja-JP" altLang="en-US" sz="1000" b="1">
            <a:solidFill>
              <a:srgbClr val="FF0000"/>
            </a:solidFill>
            <a:latin typeface="ＭＳ Ｐゴシック"/>
          </a:endParaRPr>
        </a:p>
      </xdr:txBody>
    </xdr:sp>
    <xdr:clientData/>
  </xdr:oneCellAnchor>
  <xdr:twoCellAnchor>
    <xdr:from>
      <xdr:col>1</xdr:col>
      <xdr:colOff>384175</xdr:colOff>
      <xdr:row>93</xdr:row>
      <xdr:rowOff>107404</xdr:rowOff>
    </xdr:from>
    <xdr:to>
      <xdr:col>1</xdr:col>
      <xdr:colOff>485775</xdr:colOff>
      <xdr:row>94</xdr:row>
      <xdr:rowOff>37554</xdr:rowOff>
    </xdr:to>
    <xdr:sp macro="" textlink="">
      <xdr:nvSpPr>
        <xdr:cNvPr id="261" name="円/楕円 260"/>
        <xdr:cNvSpPr/>
      </xdr:nvSpPr>
      <xdr:spPr>
        <a:xfrm>
          <a:off x="1079500" y="16052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92</xdr:row>
      <xdr:rowOff>54081</xdr:rowOff>
    </xdr:from>
    <xdr:ext cx="599010" cy="259045"/>
    <xdr:sp macro="" textlink="">
      <xdr:nvSpPr>
        <xdr:cNvPr id="262" name="テキスト ボックス 261"/>
        <xdr:cNvSpPr txBox="1"/>
      </xdr:nvSpPr>
      <xdr:spPr>
        <a:xfrm>
          <a:off x="830794" y="15827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132,043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30/48</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38,273</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3" name="直線コネクタ 272"/>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4" name="テキスト ボックス 273"/>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5" name="直線コネクタ 274"/>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6" name="テキスト ボックス 275"/>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7" name="直線コネクタ 276"/>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78" name="テキスト ボックス 277"/>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9" name="直線コネクタ 278"/>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80" name="テキスト ボックス 279"/>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2" name="テキスト ボックス 281"/>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34773</xdr:rowOff>
    </xdr:from>
    <xdr:to>
      <xdr:col>15</xdr:col>
      <xdr:colOff>180340</xdr:colOff>
      <xdr:row>37</xdr:row>
      <xdr:rowOff>114828</xdr:rowOff>
    </xdr:to>
    <xdr:cxnSp macro="">
      <xdr:nvCxnSpPr>
        <xdr:cNvPr id="284" name="直線コネクタ 283"/>
        <xdr:cNvCxnSpPr/>
      </xdr:nvCxnSpPr>
      <xdr:spPr>
        <a:xfrm flipV="1">
          <a:off x="10475595" y="5178273"/>
          <a:ext cx="1270" cy="12802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118655</xdr:rowOff>
    </xdr:from>
    <xdr:ext cx="469744" cy="259045"/>
    <xdr:sp macro="" textlink="">
      <xdr:nvSpPr>
        <xdr:cNvPr id="285" name="補助費等最小値テキスト"/>
        <xdr:cNvSpPr txBox="1"/>
      </xdr:nvSpPr>
      <xdr:spPr>
        <a:xfrm>
          <a:off x="10528300" y="6462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8,588</a:t>
          </a:r>
          <a:endParaRPr kumimoji="1" lang="ja-JP" altLang="en-US" sz="1000" b="1">
            <a:latin typeface="ＭＳ Ｐゴシック"/>
          </a:endParaRPr>
        </a:p>
      </xdr:txBody>
    </xdr:sp>
    <xdr:clientData/>
  </xdr:oneCellAnchor>
  <xdr:twoCellAnchor>
    <xdr:from>
      <xdr:col>15</xdr:col>
      <xdr:colOff>92075</xdr:colOff>
      <xdr:row>37</xdr:row>
      <xdr:rowOff>114828</xdr:rowOff>
    </xdr:from>
    <xdr:to>
      <xdr:col>15</xdr:col>
      <xdr:colOff>269875</xdr:colOff>
      <xdr:row>37</xdr:row>
      <xdr:rowOff>114828</xdr:rowOff>
    </xdr:to>
    <xdr:cxnSp macro="">
      <xdr:nvCxnSpPr>
        <xdr:cNvPr id="286" name="直線コネクタ 285"/>
        <xdr:cNvCxnSpPr/>
      </xdr:nvCxnSpPr>
      <xdr:spPr>
        <a:xfrm>
          <a:off x="10388600" y="6458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152900</xdr:rowOff>
    </xdr:from>
    <xdr:ext cx="534377" cy="259045"/>
    <xdr:sp macro="" textlink="">
      <xdr:nvSpPr>
        <xdr:cNvPr id="287" name="補助費等最大値テキスト"/>
        <xdr:cNvSpPr txBox="1"/>
      </xdr:nvSpPr>
      <xdr:spPr>
        <a:xfrm>
          <a:off x="10528300" y="4953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64,590</a:t>
          </a:r>
          <a:endParaRPr kumimoji="1" lang="ja-JP" altLang="en-US" sz="1000" b="1">
            <a:latin typeface="ＭＳ Ｐゴシック"/>
          </a:endParaRPr>
        </a:p>
      </xdr:txBody>
    </xdr:sp>
    <xdr:clientData/>
  </xdr:oneCellAnchor>
  <xdr:twoCellAnchor>
    <xdr:from>
      <xdr:col>15</xdr:col>
      <xdr:colOff>92075</xdr:colOff>
      <xdr:row>30</xdr:row>
      <xdr:rowOff>34773</xdr:rowOff>
    </xdr:from>
    <xdr:to>
      <xdr:col>15</xdr:col>
      <xdr:colOff>269875</xdr:colOff>
      <xdr:row>30</xdr:row>
      <xdr:rowOff>34773</xdr:rowOff>
    </xdr:to>
    <xdr:cxnSp macro="">
      <xdr:nvCxnSpPr>
        <xdr:cNvPr id="288" name="直線コネクタ 287"/>
        <xdr:cNvCxnSpPr/>
      </xdr:nvCxnSpPr>
      <xdr:spPr>
        <a:xfrm>
          <a:off x="10388600" y="5178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65839</xdr:rowOff>
    </xdr:from>
    <xdr:to>
      <xdr:col>15</xdr:col>
      <xdr:colOff>180975</xdr:colOff>
      <xdr:row>35</xdr:row>
      <xdr:rowOff>71760</xdr:rowOff>
    </xdr:to>
    <xdr:cxnSp macro="">
      <xdr:nvCxnSpPr>
        <xdr:cNvPr id="289" name="直線コネクタ 288"/>
        <xdr:cNvCxnSpPr/>
      </xdr:nvCxnSpPr>
      <xdr:spPr>
        <a:xfrm flipV="1">
          <a:off x="9639300" y="6066589"/>
          <a:ext cx="838200" cy="5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33</xdr:row>
      <xdr:rowOff>139689</xdr:rowOff>
    </xdr:from>
    <xdr:ext cx="534377" cy="259045"/>
    <xdr:sp macro="" textlink="">
      <xdr:nvSpPr>
        <xdr:cNvPr id="290" name="補助費等平均値テキスト"/>
        <xdr:cNvSpPr txBox="1"/>
      </xdr:nvSpPr>
      <xdr:spPr>
        <a:xfrm>
          <a:off x="10528300" y="5797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28,779</a:t>
          </a:r>
          <a:endParaRPr kumimoji="1" lang="ja-JP" altLang="en-US" sz="1000" b="1">
            <a:solidFill>
              <a:srgbClr val="000080"/>
            </a:solidFill>
            <a:latin typeface="ＭＳ Ｐゴシック"/>
          </a:endParaRPr>
        </a:p>
      </xdr:txBody>
    </xdr:sp>
    <xdr:clientData/>
  </xdr:oneCellAnchor>
  <xdr:twoCellAnchor>
    <xdr:from>
      <xdr:col>15</xdr:col>
      <xdr:colOff>130175</xdr:colOff>
      <xdr:row>34</xdr:row>
      <xdr:rowOff>116812</xdr:rowOff>
    </xdr:from>
    <xdr:to>
      <xdr:col>15</xdr:col>
      <xdr:colOff>231775</xdr:colOff>
      <xdr:row>35</xdr:row>
      <xdr:rowOff>46962</xdr:rowOff>
    </xdr:to>
    <xdr:sp macro="" textlink="">
      <xdr:nvSpPr>
        <xdr:cNvPr id="291" name="フローチャート : 判断 290"/>
        <xdr:cNvSpPr/>
      </xdr:nvSpPr>
      <xdr:spPr>
        <a:xfrm>
          <a:off x="10426700" y="5946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22108</xdr:rowOff>
    </xdr:from>
    <xdr:to>
      <xdr:col>14</xdr:col>
      <xdr:colOff>28575</xdr:colOff>
      <xdr:row>35</xdr:row>
      <xdr:rowOff>71760</xdr:rowOff>
    </xdr:to>
    <xdr:cxnSp macro="">
      <xdr:nvCxnSpPr>
        <xdr:cNvPr id="292" name="直線コネクタ 291"/>
        <xdr:cNvCxnSpPr/>
      </xdr:nvCxnSpPr>
      <xdr:spPr>
        <a:xfrm>
          <a:off x="8750300" y="6022858"/>
          <a:ext cx="889000" cy="4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34</xdr:row>
      <xdr:rowOff>116835</xdr:rowOff>
    </xdr:from>
    <xdr:to>
      <xdr:col>14</xdr:col>
      <xdr:colOff>79375</xdr:colOff>
      <xdr:row>35</xdr:row>
      <xdr:rowOff>46985</xdr:rowOff>
    </xdr:to>
    <xdr:sp macro="" textlink="">
      <xdr:nvSpPr>
        <xdr:cNvPr id="293" name="フローチャート : 判断 292"/>
        <xdr:cNvSpPr/>
      </xdr:nvSpPr>
      <xdr:spPr>
        <a:xfrm>
          <a:off x="9588500" y="5946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33</xdr:row>
      <xdr:rowOff>63512</xdr:rowOff>
    </xdr:from>
    <xdr:ext cx="534377" cy="259045"/>
    <xdr:sp macro="" textlink="">
      <xdr:nvSpPr>
        <xdr:cNvPr id="294" name="テキスト ボックス 293"/>
        <xdr:cNvSpPr txBox="1"/>
      </xdr:nvSpPr>
      <xdr:spPr>
        <a:xfrm>
          <a:off x="9372111" y="5721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28,778</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22108</xdr:rowOff>
    </xdr:from>
    <xdr:to>
      <xdr:col>12</xdr:col>
      <xdr:colOff>511175</xdr:colOff>
      <xdr:row>35</xdr:row>
      <xdr:rowOff>100632</xdr:rowOff>
    </xdr:to>
    <xdr:cxnSp macro="">
      <xdr:nvCxnSpPr>
        <xdr:cNvPr id="295" name="直線コネクタ 294"/>
        <xdr:cNvCxnSpPr/>
      </xdr:nvCxnSpPr>
      <xdr:spPr>
        <a:xfrm flipV="1">
          <a:off x="7861300" y="6022858"/>
          <a:ext cx="889000" cy="78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34</xdr:row>
      <xdr:rowOff>121727</xdr:rowOff>
    </xdr:from>
    <xdr:to>
      <xdr:col>12</xdr:col>
      <xdr:colOff>561975</xdr:colOff>
      <xdr:row>35</xdr:row>
      <xdr:rowOff>51877</xdr:rowOff>
    </xdr:to>
    <xdr:sp macro="" textlink="">
      <xdr:nvSpPr>
        <xdr:cNvPr id="296" name="フローチャート : 判断 295"/>
        <xdr:cNvSpPr/>
      </xdr:nvSpPr>
      <xdr:spPr>
        <a:xfrm>
          <a:off x="8699500" y="5951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33</xdr:row>
      <xdr:rowOff>68404</xdr:rowOff>
    </xdr:from>
    <xdr:ext cx="534377" cy="259045"/>
    <xdr:sp macro="" textlink="">
      <xdr:nvSpPr>
        <xdr:cNvPr id="297" name="テキスト ボックス 296"/>
        <xdr:cNvSpPr txBox="1"/>
      </xdr:nvSpPr>
      <xdr:spPr>
        <a:xfrm>
          <a:off x="8483111" y="5726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28,564</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100632</xdr:rowOff>
    </xdr:from>
    <xdr:to>
      <xdr:col>11</xdr:col>
      <xdr:colOff>307975</xdr:colOff>
      <xdr:row>35</xdr:row>
      <xdr:rowOff>144226</xdr:rowOff>
    </xdr:to>
    <xdr:cxnSp macro="">
      <xdr:nvCxnSpPr>
        <xdr:cNvPr id="298" name="直線コネクタ 297"/>
        <xdr:cNvCxnSpPr/>
      </xdr:nvCxnSpPr>
      <xdr:spPr>
        <a:xfrm flipV="1">
          <a:off x="6972300" y="6101382"/>
          <a:ext cx="889000" cy="43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121590</xdr:rowOff>
    </xdr:from>
    <xdr:to>
      <xdr:col>11</xdr:col>
      <xdr:colOff>358775</xdr:colOff>
      <xdr:row>35</xdr:row>
      <xdr:rowOff>51740</xdr:rowOff>
    </xdr:to>
    <xdr:sp macro="" textlink="">
      <xdr:nvSpPr>
        <xdr:cNvPr id="299" name="フローチャート : 判断 298"/>
        <xdr:cNvSpPr/>
      </xdr:nvSpPr>
      <xdr:spPr>
        <a:xfrm>
          <a:off x="7810500" y="595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33</xdr:row>
      <xdr:rowOff>68267</xdr:rowOff>
    </xdr:from>
    <xdr:ext cx="534377" cy="259045"/>
    <xdr:sp macro="" textlink="">
      <xdr:nvSpPr>
        <xdr:cNvPr id="300" name="テキスト ボックス 299"/>
        <xdr:cNvSpPr txBox="1"/>
      </xdr:nvSpPr>
      <xdr:spPr>
        <a:xfrm>
          <a:off x="7594111" y="5726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28,570</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38174</xdr:rowOff>
    </xdr:from>
    <xdr:to>
      <xdr:col>10</xdr:col>
      <xdr:colOff>155575</xdr:colOff>
      <xdr:row>34</xdr:row>
      <xdr:rowOff>139774</xdr:rowOff>
    </xdr:to>
    <xdr:sp macro="" textlink="">
      <xdr:nvSpPr>
        <xdr:cNvPr id="301" name="フローチャート : 判断 300"/>
        <xdr:cNvSpPr/>
      </xdr:nvSpPr>
      <xdr:spPr>
        <a:xfrm>
          <a:off x="6921500" y="586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32</xdr:row>
      <xdr:rowOff>156301</xdr:rowOff>
    </xdr:from>
    <xdr:ext cx="534377" cy="259045"/>
    <xdr:sp macro="" textlink="">
      <xdr:nvSpPr>
        <xdr:cNvPr id="302" name="テキスト ボックス 301"/>
        <xdr:cNvSpPr txBox="1"/>
      </xdr:nvSpPr>
      <xdr:spPr>
        <a:xfrm>
          <a:off x="6705111" y="5642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32,219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15039</xdr:rowOff>
    </xdr:from>
    <xdr:to>
      <xdr:col>15</xdr:col>
      <xdr:colOff>231775</xdr:colOff>
      <xdr:row>35</xdr:row>
      <xdr:rowOff>116639</xdr:rowOff>
    </xdr:to>
    <xdr:sp macro="" textlink="">
      <xdr:nvSpPr>
        <xdr:cNvPr id="308" name="円/楕円 307"/>
        <xdr:cNvSpPr/>
      </xdr:nvSpPr>
      <xdr:spPr>
        <a:xfrm>
          <a:off x="10426700" y="601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164916</xdr:rowOff>
    </xdr:from>
    <xdr:ext cx="534377" cy="259045"/>
    <xdr:sp macro="" textlink="">
      <xdr:nvSpPr>
        <xdr:cNvPr id="309" name="補助費等該当値テキスト"/>
        <xdr:cNvSpPr txBox="1"/>
      </xdr:nvSpPr>
      <xdr:spPr>
        <a:xfrm>
          <a:off x="10528300" y="5994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25,731</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20960</xdr:rowOff>
    </xdr:from>
    <xdr:to>
      <xdr:col>14</xdr:col>
      <xdr:colOff>79375</xdr:colOff>
      <xdr:row>35</xdr:row>
      <xdr:rowOff>122560</xdr:rowOff>
    </xdr:to>
    <xdr:sp macro="" textlink="">
      <xdr:nvSpPr>
        <xdr:cNvPr id="310" name="円/楕円 309"/>
        <xdr:cNvSpPr/>
      </xdr:nvSpPr>
      <xdr:spPr>
        <a:xfrm>
          <a:off x="9588500" y="602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113687</xdr:rowOff>
    </xdr:from>
    <xdr:ext cx="534377" cy="259045"/>
    <xdr:sp macro="" textlink="">
      <xdr:nvSpPr>
        <xdr:cNvPr id="311" name="テキスト ボックス 310"/>
        <xdr:cNvSpPr txBox="1"/>
      </xdr:nvSpPr>
      <xdr:spPr>
        <a:xfrm>
          <a:off x="9372111" y="6114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25,472</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142758</xdr:rowOff>
    </xdr:from>
    <xdr:to>
      <xdr:col>12</xdr:col>
      <xdr:colOff>561975</xdr:colOff>
      <xdr:row>35</xdr:row>
      <xdr:rowOff>72908</xdr:rowOff>
    </xdr:to>
    <xdr:sp macro="" textlink="">
      <xdr:nvSpPr>
        <xdr:cNvPr id="312" name="円/楕円 311"/>
        <xdr:cNvSpPr/>
      </xdr:nvSpPr>
      <xdr:spPr>
        <a:xfrm>
          <a:off x="8699500" y="5972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64035</xdr:rowOff>
    </xdr:from>
    <xdr:ext cx="534377" cy="259045"/>
    <xdr:sp macro="" textlink="">
      <xdr:nvSpPr>
        <xdr:cNvPr id="313" name="テキスト ボックス 312"/>
        <xdr:cNvSpPr txBox="1"/>
      </xdr:nvSpPr>
      <xdr:spPr>
        <a:xfrm>
          <a:off x="8483111" y="6064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27,644</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49832</xdr:rowOff>
    </xdr:from>
    <xdr:to>
      <xdr:col>11</xdr:col>
      <xdr:colOff>358775</xdr:colOff>
      <xdr:row>35</xdr:row>
      <xdr:rowOff>151432</xdr:rowOff>
    </xdr:to>
    <xdr:sp macro="" textlink="">
      <xdr:nvSpPr>
        <xdr:cNvPr id="314" name="円/楕円 313"/>
        <xdr:cNvSpPr/>
      </xdr:nvSpPr>
      <xdr:spPr>
        <a:xfrm>
          <a:off x="7810500" y="605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142559</xdr:rowOff>
    </xdr:from>
    <xdr:ext cx="534377" cy="259045"/>
    <xdr:sp macro="" textlink="">
      <xdr:nvSpPr>
        <xdr:cNvPr id="315" name="テキスト ボックス 314"/>
        <xdr:cNvSpPr txBox="1"/>
      </xdr:nvSpPr>
      <xdr:spPr>
        <a:xfrm>
          <a:off x="7594111" y="6143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24,209</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93426</xdr:rowOff>
    </xdr:from>
    <xdr:to>
      <xdr:col>10</xdr:col>
      <xdr:colOff>155575</xdr:colOff>
      <xdr:row>36</xdr:row>
      <xdr:rowOff>23576</xdr:rowOff>
    </xdr:to>
    <xdr:sp macro="" textlink="">
      <xdr:nvSpPr>
        <xdr:cNvPr id="316" name="円/楕円 315"/>
        <xdr:cNvSpPr/>
      </xdr:nvSpPr>
      <xdr:spPr>
        <a:xfrm>
          <a:off x="6921500" y="6094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14703</xdr:rowOff>
    </xdr:from>
    <xdr:ext cx="534377" cy="259045"/>
    <xdr:sp macro="" textlink="">
      <xdr:nvSpPr>
        <xdr:cNvPr id="317" name="テキスト ボックス 316"/>
        <xdr:cNvSpPr txBox="1"/>
      </xdr:nvSpPr>
      <xdr:spPr>
        <a:xfrm>
          <a:off x="6705111" y="6186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22,302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102,218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60</xdr:row>
      <xdr:rowOff>111777</xdr:rowOff>
    </xdr:from>
    <xdr:ext cx="248786" cy="259045"/>
    <xdr:sp macro="" textlink="">
      <xdr:nvSpPr>
        <xdr:cNvPr id="328" name="テキスト ボックス 327"/>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59</xdr:row>
      <xdr:rowOff>44450</xdr:rowOff>
    </xdr:from>
    <xdr:to>
      <xdr:col>16</xdr:col>
      <xdr:colOff>307975</xdr:colOff>
      <xdr:row>59</xdr:row>
      <xdr:rowOff>44450</xdr:rowOff>
    </xdr:to>
    <xdr:cxnSp macro="">
      <xdr:nvCxnSpPr>
        <xdr:cNvPr id="329" name="直線コネクタ 328"/>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58</xdr:row>
      <xdr:rowOff>73677</xdr:rowOff>
    </xdr:from>
    <xdr:ext cx="531299" cy="259045"/>
    <xdr:sp macro="" textlink="">
      <xdr:nvSpPr>
        <xdr:cNvPr id="330" name="テキスト ボックス 329"/>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1" name="直線コネクタ 330"/>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2" name="テキスト ボックス 331"/>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4" name="テキスト ボックス 333"/>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5" name="直線コネクタ 334"/>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6" name="テキスト ボックス 335"/>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7" name="直線コネクタ 336"/>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8" name="テキスト ボックス 337"/>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63862</xdr:rowOff>
    </xdr:from>
    <xdr:to>
      <xdr:col>15</xdr:col>
      <xdr:colOff>180340</xdr:colOff>
      <xdr:row>59</xdr:row>
      <xdr:rowOff>17418</xdr:rowOff>
    </xdr:to>
    <xdr:cxnSp macro="">
      <xdr:nvCxnSpPr>
        <xdr:cNvPr id="342" name="直線コネクタ 341"/>
        <xdr:cNvCxnSpPr/>
      </xdr:nvCxnSpPr>
      <xdr:spPr>
        <a:xfrm flipV="1">
          <a:off x="10475595" y="8807812"/>
          <a:ext cx="1270" cy="1325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21245</xdr:rowOff>
    </xdr:from>
    <xdr:ext cx="534377" cy="259045"/>
    <xdr:sp macro="" textlink="">
      <xdr:nvSpPr>
        <xdr:cNvPr id="343" name="普通建設事業費最小値テキスト"/>
        <xdr:cNvSpPr txBox="1"/>
      </xdr:nvSpPr>
      <xdr:spPr>
        <a:xfrm>
          <a:off x="10528300" y="10136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21,419</a:t>
          </a:r>
          <a:endParaRPr kumimoji="1" lang="ja-JP" altLang="en-US" sz="1000" b="1">
            <a:latin typeface="ＭＳ Ｐゴシック"/>
          </a:endParaRPr>
        </a:p>
      </xdr:txBody>
    </xdr:sp>
    <xdr:clientData/>
  </xdr:oneCellAnchor>
  <xdr:twoCellAnchor>
    <xdr:from>
      <xdr:col>15</xdr:col>
      <xdr:colOff>92075</xdr:colOff>
      <xdr:row>59</xdr:row>
      <xdr:rowOff>17418</xdr:rowOff>
    </xdr:from>
    <xdr:to>
      <xdr:col>15</xdr:col>
      <xdr:colOff>269875</xdr:colOff>
      <xdr:row>59</xdr:row>
      <xdr:rowOff>17418</xdr:rowOff>
    </xdr:to>
    <xdr:cxnSp macro="">
      <xdr:nvCxnSpPr>
        <xdr:cNvPr id="344" name="直線コネクタ 343"/>
        <xdr:cNvCxnSpPr/>
      </xdr:nvCxnSpPr>
      <xdr:spPr>
        <a:xfrm>
          <a:off x="10388600" y="10132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10539</xdr:rowOff>
    </xdr:from>
    <xdr:ext cx="534377" cy="259045"/>
    <xdr:sp macro="" textlink="">
      <xdr:nvSpPr>
        <xdr:cNvPr id="345" name="普通建設事業費最大値テキスト"/>
        <xdr:cNvSpPr txBox="1"/>
      </xdr:nvSpPr>
      <xdr:spPr>
        <a:xfrm>
          <a:off x="10528300" y="8583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90,981</a:t>
          </a:r>
          <a:endParaRPr kumimoji="1" lang="ja-JP" altLang="en-US" sz="1000" b="1">
            <a:latin typeface="ＭＳ Ｐゴシック"/>
          </a:endParaRPr>
        </a:p>
      </xdr:txBody>
    </xdr:sp>
    <xdr:clientData/>
  </xdr:oneCellAnchor>
  <xdr:twoCellAnchor>
    <xdr:from>
      <xdr:col>15</xdr:col>
      <xdr:colOff>92075</xdr:colOff>
      <xdr:row>51</xdr:row>
      <xdr:rowOff>63862</xdr:rowOff>
    </xdr:from>
    <xdr:to>
      <xdr:col>15</xdr:col>
      <xdr:colOff>269875</xdr:colOff>
      <xdr:row>51</xdr:row>
      <xdr:rowOff>63862</xdr:rowOff>
    </xdr:to>
    <xdr:cxnSp macro="">
      <xdr:nvCxnSpPr>
        <xdr:cNvPr id="346" name="直線コネクタ 345"/>
        <xdr:cNvCxnSpPr/>
      </xdr:nvCxnSpPr>
      <xdr:spPr>
        <a:xfrm>
          <a:off x="10388600" y="8807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63195</xdr:rowOff>
    </xdr:from>
    <xdr:to>
      <xdr:col>15</xdr:col>
      <xdr:colOff>180975</xdr:colOff>
      <xdr:row>53</xdr:row>
      <xdr:rowOff>124346</xdr:rowOff>
    </xdr:to>
    <xdr:cxnSp macro="">
      <xdr:nvCxnSpPr>
        <xdr:cNvPr id="347" name="直線コネクタ 346"/>
        <xdr:cNvCxnSpPr/>
      </xdr:nvCxnSpPr>
      <xdr:spPr>
        <a:xfrm flipV="1">
          <a:off x="9639300" y="9150045"/>
          <a:ext cx="838200" cy="6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155052</xdr:rowOff>
    </xdr:from>
    <xdr:ext cx="534377" cy="259045"/>
    <xdr:sp macro="" textlink="">
      <xdr:nvSpPr>
        <xdr:cNvPr id="348" name="普通建設事業費平均値テキスト"/>
        <xdr:cNvSpPr txBox="1"/>
      </xdr:nvSpPr>
      <xdr:spPr>
        <a:xfrm>
          <a:off x="10528300" y="95848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46,395</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5175</xdr:rowOff>
    </xdr:from>
    <xdr:to>
      <xdr:col>15</xdr:col>
      <xdr:colOff>231775</xdr:colOff>
      <xdr:row>56</xdr:row>
      <xdr:rowOff>106775</xdr:rowOff>
    </xdr:to>
    <xdr:sp macro="" textlink="">
      <xdr:nvSpPr>
        <xdr:cNvPr id="349" name="フローチャート : 判断 348"/>
        <xdr:cNvSpPr/>
      </xdr:nvSpPr>
      <xdr:spPr>
        <a:xfrm>
          <a:off x="10426700" y="96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53</xdr:row>
      <xdr:rowOff>124346</xdr:rowOff>
    </xdr:from>
    <xdr:to>
      <xdr:col>14</xdr:col>
      <xdr:colOff>28575</xdr:colOff>
      <xdr:row>54</xdr:row>
      <xdr:rowOff>157950</xdr:rowOff>
    </xdr:to>
    <xdr:cxnSp macro="">
      <xdr:nvCxnSpPr>
        <xdr:cNvPr id="350" name="直線コネクタ 349"/>
        <xdr:cNvCxnSpPr/>
      </xdr:nvCxnSpPr>
      <xdr:spPr>
        <a:xfrm flipV="1">
          <a:off x="8750300" y="9211196"/>
          <a:ext cx="889000" cy="205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91186</xdr:rowOff>
    </xdr:from>
    <xdr:to>
      <xdr:col>14</xdr:col>
      <xdr:colOff>79375</xdr:colOff>
      <xdr:row>56</xdr:row>
      <xdr:rowOff>21336</xdr:rowOff>
    </xdr:to>
    <xdr:sp macro="" textlink="">
      <xdr:nvSpPr>
        <xdr:cNvPr id="351" name="フローチャート : 判断 350"/>
        <xdr:cNvSpPr/>
      </xdr:nvSpPr>
      <xdr:spPr>
        <a:xfrm>
          <a:off x="9588500" y="952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12463</xdr:rowOff>
    </xdr:from>
    <xdr:ext cx="534377" cy="259045"/>
    <xdr:sp macro="" textlink="">
      <xdr:nvSpPr>
        <xdr:cNvPr id="352" name="テキスト ボックス 351"/>
        <xdr:cNvSpPr txBox="1"/>
      </xdr:nvSpPr>
      <xdr:spPr>
        <a:xfrm>
          <a:off x="9372111" y="9613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157950</xdr:rowOff>
    </xdr:from>
    <xdr:to>
      <xdr:col>12</xdr:col>
      <xdr:colOff>511175</xdr:colOff>
      <xdr:row>56</xdr:row>
      <xdr:rowOff>94056</xdr:rowOff>
    </xdr:to>
    <xdr:cxnSp macro="">
      <xdr:nvCxnSpPr>
        <xdr:cNvPr id="353" name="直線コネクタ 352"/>
        <xdr:cNvCxnSpPr/>
      </xdr:nvCxnSpPr>
      <xdr:spPr>
        <a:xfrm flipV="1">
          <a:off x="7861300" y="9416250"/>
          <a:ext cx="889000" cy="279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77222</xdr:rowOff>
    </xdr:from>
    <xdr:to>
      <xdr:col>12</xdr:col>
      <xdr:colOff>561975</xdr:colOff>
      <xdr:row>56</xdr:row>
      <xdr:rowOff>7372</xdr:rowOff>
    </xdr:to>
    <xdr:sp macro="" textlink="">
      <xdr:nvSpPr>
        <xdr:cNvPr id="354" name="フローチャート : 判断 353"/>
        <xdr:cNvSpPr/>
      </xdr:nvSpPr>
      <xdr:spPr>
        <a:xfrm>
          <a:off x="8699500" y="9506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169949</xdr:rowOff>
    </xdr:from>
    <xdr:ext cx="534377" cy="259045"/>
    <xdr:sp macro="" textlink="">
      <xdr:nvSpPr>
        <xdr:cNvPr id="355" name="テキスト ボックス 354"/>
        <xdr:cNvSpPr txBox="1"/>
      </xdr:nvSpPr>
      <xdr:spPr>
        <a:xfrm>
          <a:off x="8483111" y="9599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51,613</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146120</xdr:rowOff>
    </xdr:from>
    <xdr:to>
      <xdr:col>11</xdr:col>
      <xdr:colOff>307975</xdr:colOff>
      <xdr:row>56</xdr:row>
      <xdr:rowOff>94056</xdr:rowOff>
    </xdr:to>
    <xdr:cxnSp macro="">
      <xdr:nvCxnSpPr>
        <xdr:cNvPr id="356" name="直線コネクタ 355"/>
        <xdr:cNvCxnSpPr/>
      </xdr:nvCxnSpPr>
      <xdr:spPr>
        <a:xfrm>
          <a:off x="6972300" y="9404420"/>
          <a:ext cx="889000" cy="290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152203</xdr:rowOff>
    </xdr:from>
    <xdr:to>
      <xdr:col>11</xdr:col>
      <xdr:colOff>358775</xdr:colOff>
      <xdr:row>56</xdr:row>
      <xdr:rowOff>82353</xdr:rowOff>
    </xdr:to>
    <xdr:sp macro="" textlink="">
      <xdr:nvSpPr>
        <xdr:cNvPr id="357" name="フローチャート : 判断 356"/>
        <xdr:cNvSpPr/>
      </xdr:nvSpPr>
      <xdr:spPr>
        <a:xfrm>
          <a:off x="7810500" y="9581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98880</xdr:rowOff>
    </xdr:from>
    <xdr:ext cx="534377" cy="259045"/>
    <xdr:sp macro="" textlink="">
      <xdr:nvSpPr>
        <xdr:cNvPr id="358" name="テキスト ボックス 357"/>
        <xdr:cNvSpPr txBox="1"/>
      </xdr:nvSpPr>
      <xdr:spPr>
        <a:xfrm>
          <a:off x="7594111" y="9357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47,677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137954</xdr:rowOff>
    </xdr:from>
    <xdr:to>
      <xdr:col>10</xdr:col>
      <xdr:colOff>155575</xdr:colOff>
      <xdr:row>57</xdr:row>
      <xdr:rowOff>68104</xdr:rowOff>
    </xdr:to>
    <xdr:sp macro="" textlink="">
      <xdr:nvSpPr>
        <xdr:cNvPr id="359" name="フローチャート : 判断 358"/>
        <xdr:cNvSpPr/>
      </xdr:nvSpPr>
      <xdr:spPr>
        <a:xfrm>
          <a:off x="6921500" y="9739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59231</xdr:rowOff>
    </xdr:from>
    <xdr:ext cx="534377" cy="259045"/>
    <xdr:sp macro="" textlink="">
      <xdr:nvSpPr>
        <xdr:cNvPr id="360" name="テキスト ボックス 359"/>
        <xdr:cNvSpPr txBox="1"/>
      </xdr:nvSpPr>
      <xdr:spPr>
        <a:xfrm>
          <a:off x="6705111" y="983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39,425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53</xdr:row>
      <xdr:rowOff>12395</xdr:rowOff>
    </xdr:from>
    <xdr:to>
      <xdr:col>15</xdr:col>
      <xdr:colOff>231775</xdr:colOff>
      <xdr:row>53</xdr:row>
      <xdr:rowOff>113995</xdr:rowOff>
    </xdr:to>
    <xdr:sp macro="" textlink="">
      <xdr:nvSpPr>
        <xdr:cNvPr id="366" name="円/楕円 365"/>
        <xdr:cNvSpPr/>
      </xdr:nvSpPr>
      <xdr:spPr>
        <a:xfrm>
          <a:off x="10426700" y="909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35272</xdr:rowOff>
    </xdr:from>
    <xdr:ext cx="534377" cy="259045"/>
    <xdr:sp macro="" textlink="">
      <xdr:nvSpPr>
        <xdr:cNvPr id="367" name="普通建設事業費該当値テキスト"/>
        <xdr:cNvSpPr txBox="1"/>
      </xdr:nvSpPr>
      <xdr:spPr>
        <a:xfrm>
          <a:off x="10528300" y="8950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73,016</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73546</xdr:rowOff>
    </xdr:from>
    <xdr:to>
      <xdr:col>14</xdr:col>
      <xdr:colOff>79375</xdr:colOff>
      <xdr:row>54</xdr:row>
      <xdr:rowOff>3696</xdr:rowOff>
    </xdr:to>
    <xdr:sp macro="" textlink="">
      <xdr:nvSpPr>
        <xdr:cNvPr id="368" name="円/楕円 367"/>
        <xdr:cNvSpPr/>
      </xdr:nvSpPr>
      <xdr:spPr>
        <a:xfrm>
          <a:off x="9588500" y="9160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52</xdr:row>
      <xdr:rowOff>20223</xdr:rowOff>
    </xdr:from>
    <xdr:ext cx="534377" cy="259045"/>
    <xdr:sp macro="" textlink="">
      <xdr:nvSpPr>
        <xdr:cNvPr id="369" name="テキスト ボックス 368"/>
        <xdr:cNvSpPr txBox="1"/>
      </xdr:nvSpPr>
      <xdr:spPr>
        <a:xfrm>
          <a:off x="9372111" y="8935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69,806</a:t>
          </a:r>
          <a:endParaRPr kumimoji="1" lang="ja-JP" altLang="en-US" sz="1000" b="1">
            <a:solidFill>
              <a:srgbClr val="FF0000"/>
            </a:solidFill>
            <a:latin typeface="ＭＳ Ｐゴシック"/>
          </a:endParaRPr>
        </a:p>
      </xdr:txBody>
    </xdr:sp>
    <xdr:clientData/>
  </xdr:oneCellAnchor>
  <xdr:twoCellAnchor>
    <xdr:from>
      <xdr:col>12</xdr:col>
      <xdr:colOff>460375</xdr:colOff>
      <xdr:row>54</xdr:row>
      <xdr:rowOff>107150</xdr:rowOff>
    </xdr:from>
    <xdr:to>
      <xdr:col>12</xdr:col>
      <xdr:colOff>561975</xdr:colOff>
      <xdr:row>55</xdr:row>
      <xdr:rowOff>37300</xdr:rowOff>
    </xdr:to>
    <xdr:sp macro="" textlink="">
      <xdr:nvSpPr>
        <xdr:cNvPr id="370" name="円/楕円 369"/>
        <xdr:cNvSpPr/>
      </xdr:nvSpPr>
      <xdr:spPr>
        <a:xfrm>
          <a:off x="8699500" y="936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53827</xdr:rowOff>
    </xdr:from>
    <xdr:ext cx="534377" cy="259045"/>
    <xdr:sp macro="" textlink="">
      <xdr:nvSpPr>
        <xdr:cNvPr id="371" name="テキスト ボックス 370"/>
        <xdr:cNvSpPr txBox="1"/>
      </xdr:nvSpPr>
      <xdr:spPr>
        <a:xfrm>
          <a:off x="8483111" y="9140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59,042</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43256</xdr:rowOff>
    </xdr:from>
    <xdr:to>
      <xdr:col>11</xdr:col>
      <xdr:colOff>358775</xdr:colOff>
      <xdr:row>56</xdr:row>
      <xdr:rowOff>144856</xdr:rowOff>
    </xdr:to>
    <xdr:sp macro="" textlink="">
      <xdr:nvSpPr>
        <xdr:cNvPr id="372" name="円/楕円 371"/>
        <xdr:cNvSpPr/>
      </xdr:nvSpPr>
      <xdr:spPr>
        <a:xfrm>
          <a:off x="7810500" y="964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135983</xdr:rowOff>
    </xdr:from>
    <xdr:ext cx="534377" cy="259045"/>
    <xdr:sp macro="" textlink="">
      <xdr:nvSpPr>
        <xdr:cNvPr id="373" name="テキスト ボックス 372"/>
        <xdr:cNvSpPr txBox="1"/>
      </xdr:nvSpPr>
      <xdr:spPr>
        <a:xfrm>
          <a:off x="7594111" y="973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44,396</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95320</xdr:rowOff>
    </xdr:from>
    <xdr:to>
      <xdr:col>10</xdr:col>
      <xdr:colOff>155575</xdr:colOff>
      <xdr:row>55</xdr:row>
      <xdr:rowOff>25470</xdr:rowOff>
    </xdr:to>
    <xdr:sp macro="" textlink="">
      <xdr:nvSpPr>
        <xdr:cNvPr id="374" name="円/楕円 373"/>
        <xdr:cNvSpPr/>
      </xdr:nvSpPr>
      <xdr:spPr>
        <a:xfrm>
          <a:off x="6921500" y="935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41997</xdr:rowOff>
    </xdr:from>
    <xdr:ext cx="534377" cy="259045"/>
    <xdr:sp macro="" textlink="">
      <xdr:nvSpPr>
        <xdr:cNvPr id="375" name="テキスト ボックス 374"/>
        <xdr:cNvSpPr txBox="1"/>
      </xdr:nvSpPr>
      <xdr:spPr>
        <a:xfrm>
          <a:off x="6705111" y="9128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59,663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18/48</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31,223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6" name="直線コネクタ 385"/>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7" name="テキスト ボックス 386"/>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8" name="直線コネクタ 387"/>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9" name="テキスト ボックス 388"/>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0" name="直線コネクタ 389"/>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1" name="テキスト ボックス 390"/>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2" name="直線コネクタ 391"/>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3" name="テキスト ボックス 392"/>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5" name="テキスト ボックス 39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2266</xdr:rowOff>
    </xdr:from>
    <xdr:to>
      <xdr:col>15</xdr:col>
      <xdr:colOff>180340</xdr:colOff>
      <xdr:row>78</xdr:row>
      <xdr:rowOff>127974</xdr:rowOff>
    </xdr:to>
    <xdr:cxnSp macro="">
      <xdr:nvCxnSpPr>
        <xdr:cNvPr id="397" name="直線コネクタ 396"/>
        <xdr:cNvCxnSpPr/>
      </xdr:nvCxnSpPr>
      <xdr:spPr>
        <a:xfrm flipV="1">
          <a:off x="10475595" y="12175216"/>
          <a:ext cx="1270" cy="13258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131801</xdr:rowOff>
    </xdr:from>
    <xdr:ext cx="378565" cy="259045"/>
    <xdr:sp macro="" textlink="">
      <xdr:nvSpPr>
        <xdr:cNvPr id="398" name="普通建設事業費 （ うち新規整備　）最小値テキスト"/>
        <xdr:cNvSpPr txBox="1"/>
      </xdr:nvSpPr>
      <xdr:spPr>
        <a:xfrm>
          <a:off x="10528300" y="135049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a:t>
          </a:r>
          <a:endParaRPr kumimoji="1" lang="ja-JP" altLang="en-US" sz="1000" b="1">
            <a:latin typeface="ＭＳ Ｐゴシック"/>
          </a:endParaRPr>
        </a:p>
      </xdr:txBody>
    </xdr:sp>
    <xdr:clientData/>
  </xdr:oneCellAnchor>
  <xdr:twoCellAnchor>
    <xdr:from>
      <xdr:col>15</xdr:col>
      <xdr:colOff>92075</xdr:colOff>
      <xdr:row>78</xdr:row>
      <xdr:rowOff>127974</xdr:rowOff>
    </xdr:from>
    <xdr:to>
      <xdr:col>15</xdr:col>
      <xdr:colOff>269875</xdr:colOff>
      <xdr:row>78</xdr:row>
      <xdr:rowOff>127974</xdr:rowOff>
    </xdr:to>
    <xdr:cxnSp macro="">
      <xdr:nvCxnSpPr>
        <xdr:cNvPr id="399" name="直線コネクタ 398"/>
        <xdr:cNvCxnSpPr/>
      </xdr:nvCxnSpPr>
      <xdr:spPr>
        <a:xfrm>
          <a:off x="10388600" y="13501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120393</xdr:rowOff>
    </xdr:from>
    <xdr:ext cx="534377" cy="259045"/>
    <xdr:sp macro="" textlink="">
      <xdr:nvSpPr>
        <xdr:cNvPr id="400" name="普通建設事業費 （ うち新規整備　）最大値テキスト"/>
        <xdr:cNvSpPr txBox="1"/>
      </xdr:nvSpPr>
      <xdr:spPr>
        <a:xfrm>
          <a:off x="10528300" y="11950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58,512</a:t>
          </a:r>
          <a:endParaRPr kumimoji="1" lang="ja-JP" altLang="en-US" sz="1000" b="1">
            <a:latin typeface="ＭＳ Ｐゴシック"/>
          </a:endParaRPr>
        </a:p>
      </xdr:txBody>
    </xdr:sp>
    <xdr:clientData/>
  </xdr:oneCellAnchor>
  <xdr:twoCellAnchor>
    <xdr:from>
      <xdr:col>15</xdr:col>
      <xdr:colOff>92075</xdr:colOff>
      <xdr:row>71</xdr:row>
      <xdr:rowOff>2266</xdr:rowOff>
    </xdr:from>
    <xdr:to>
      <xdr:col>15</xdr:col>
      <xdr:colOff>269875</xdr:colOff>
      <xdr:row>71</xdr:row>
      <xdr:rowOff>2266</xdr:rowOff>
    </xdr:to>
    <xdr:cxnSp macro="">
      <xdr:nvCxnSpPr>
        <xdr:cNvPr id="401" name="直線コネクタ 400"/>
        <xdr:cNvCxnSpPr/>
      </xdr:nvCxnSpPr>
      <xdr:spPr>
        <a:xfrm>
          <a:off x="10388600" y="1217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161097</xdr:rowOff>
    </xdr:from>
    <xdr:to>
      <xdr:col>15</xdr:col>
      <xdr:colOff>180975</xdr:colOff>
      <xdr:row>77</xdr:row>
      <xdr:rowOff>10404</xdr:rowOff>
    </xdr:to>
    <xdr:cxnSp macro="">
      <xdr:nvCxnSpPr>
        <xdr:cNvPr id="402" name="直線コネクタ 401"/>
        <xdr:cNvCxnSpPr/>
      </xdr:nvCxnSpPr>
      <xdr:spPr>
        <a:xfrm>
          <a:off x="9639300" y="13019847"/>
          <a:ext cx="838200" cy="19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116042</xdr:rowOff>
    </xdr:from>
    <xdr:ext cx="534377" cy="259045"/>
    <xdr:sp macro="" textlink="">
      <xdr:nvSpPr>
        <xdr:cNvPr id="403" name="普通建設事業費 （ うち新規整備　）平均値テキスト"/>
        <xdr:cNvSpPr txBox="1"/>
      </xdr:nvSpPr>
      <xdr:spPr>
        <a:xfrm>
          <a:off x="10528300" y="131462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12,869</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137615</xdr:rowOff>
    </xdr:from>
    <xdr:to>
      <xdr:col>15</xdr:col>
      <xdr:colOff>231775</xdr:colOff>
      <xdr:row>77</xdr:row>
      <xdr:rowOff>67765</xdr:rowOff>
    </xdr:to>
    <xdr:sp macro="" textlink="">
      <xdr:nvSpPr>
        <xdr:cNvPr id="404" name="フローチャート : 判断 403"/>
        <xdr:cNvSpPr/>
      </xdr:nvSpPr>
      <xdr:spPr>
        <a:xfrm>
          <a:off x="10426700" y="13167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161097</xdr:rowOff>
    </xdr:from>
    <xdr:to>
      <xdr:col>14</xdr:col>
      <xdr:colOff>28575</xdr:colOff>
      <xdr:row>76</xdr:row>
      <xdr:rowOff>163154</xdr:rowOff>
    </xdr:to>
    <xdr:cxnSp macro="">
      <xdr:nvCxnSpPr>
        <xdr:cNvPr id="405" name="直線コネクタ 404"/>
        <xdr:cNvCxnSpPr/>
      </xdr:nvCxnSpPr>
      <xdr:spPr>
        <a:xfrm flipV="1">
          <a:off x="8750300" y="13019847"/>
          <a:ext cx="889000" cy="173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18835</xdr:rowOff>
    </xdr:from>
    <xdr:to>
      <xdr:col>14</xdr:col>
      <xdr:colOff>79375</xdr:colOff>
      <xdr:row>76</xdr:row>
      <xdr:rowOff>120435</xdr:rowOff>
    </xdr:to>
    <xdr:sp macro="" textlink="">
      <xdr:nvSpPr>
        <xdr:cNvPr id="406" name="フローチャート : 判断 405"/>
        <xdr:cNvSpPr/>
      </xdr:nvSpPr>
      <xdr:spPr>
        <a:xfrm>
          <a:off x="9588500" y="1304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111562</xdr:rowOff>
    </xdr:from>
    <xdr:ext cx="534377" cy="259045"/>
    <xdr:sp macro="" textlink="">
      <xdr:nvSpPr>
        <xdr:cNvPr id="407" name="テキスト ボックス 406"/>
        <xdr:cNvSpPr txBox="1"/>
      </xdr:nvSpPr>
      <xdr:spPr>
        <a:xfrm>
          <a:off x="9372111" y="1314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18,065</a:t>
          </a:r>
          <a:endParaRPr kumimoji="1" lang="ja-JP" altLang="en-US" sz="1000" b="1">
            <a:solidFill>
              <a:srgbClr val="000080"/>
            </a:solidFill>
            <a:latin typeface="ＭＳ Ｐゴシック"/>
          </a:endParaRPr>
        </a:p>
      </xdr:txBody>
    </xdr:sp>
    <xdr:clientData/>
  </xdr:oneCellAnchor>
  <xdr:twoCellAnchor>
    <xdr:from>
      <xdr:col>12</xdr:col>
      <xdr:colOff>460375</xdr:colOff>
      <xdr:row>75</xdr:row>
      <xdr:rowOff>169985</xdr:rowOff>
    </xdr:from>
    <xdr:to>
      <xdr:col>12</xdr:col>
      <xdr:colOff>561975</xdr:colOff>
      <xdr:row>76</xdr:row>
      <xdr:rowOff>100135</xdr:rowOff>
    </xdr:to>
    <xdr:sp macro="" textlink="">
      <xdr:nvSpPr>
        <xdr:cNvPr id="408" name="フローチャート : 判断 407"/>
        <xdr:cNvSpPr/>
      </xdr:nvSpPr>
      <xdr:spPr>
        <a:xfrm>
          <a:off x="8699500" y="1302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116661</xdr:rowOff>
    </xdr:from>
    <xdr:ext cx="534377" cy="259045"/>
    <xdr:sp macro="" textlink="">
      <xdr:nvSpPr>
        <xdr:cNvPr id="409" name="テキスト ボックス 408"/>
        <xdr:cNvSpPr txBox="1"/>
      </xdr:nvSpPr>
      <xdr:spPr>
        <a:xfrm>
          <a:off x="8483111" y="12803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131054</xdr:rowOff>
    </xdr:from>
    <xdr:to>
      <xdr:col>15</xdr:col>
      <xdr:colOff>231775</xdr:colOff>
      <xdr:row>77</xdr:row>
      <xdr:rowOff>61204</xdr:rowOff>
    </xdr:to>
    <xdr:sp macro="" textlink="">
      <xdr:nvSpPr>
        <xdr:cNvPr id="415" name="円/楕円 414"/>
        <xdr:cNvSpPr/>
      </xdr:nvSpPr>
      <xdr:spPr>
        <a:xfrm>
          <a:off x="10426700" y="13161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153931</xdr:rowOff>
    </xdr:from>
    <xdr:ext cx="534377" cy="259045"/>
    <xdr:sp macro="" textlink="">
      <xdr:nvSpPr>
        <xdr:cNvPr id="416" name="普通建設事業費 （ うち新規整備　）該当値テキスト"/>
        <xdr:cNvSpPr txBox="1"/>
      </xdr:nvSpPr>
      <xdr:spPr>
        <a:xfrm>
          <a:off x="10528300" y="13012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13,156</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110297</xdr:rowOff>
    </xdr:from>
    <xdr:to>
      <xdr:col>14</xdr:col>
      <xdr:colOff>79375</xdr:colOff>
      <xdr:row>76</xdr:row>
      <xdr:rowOff>40447</xdr:rowOff>
    </xdr:to>
    <xdr:sp macro="" textlink="">
      <xdr:nvSpPr>
        <xdr:cNvPr id="417" name="円/楕円 416"/>
        <xdr:cNvSpPr/>
      </xdr:nvSpPr>
      <xdr:spPr>
        <a:xfrm>
          <a:off x="9588500" y="12969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56974</xdr:rowOff>
    </xdr:from>
    <xdr:ext cx="534377" cy="259045"/>
    <xdr:sp macro="" textlink="">
      <xdr:nvSpPr>
        <xdr:cNvPr id="418" name="テキスト ボックス 417"/>
        <xdr:cNvSpPr txBox="1"/>
      </xdr:nvSpPr>
      <xdr:spPr>
        <a:xfrm>
          <a:off x="9372111" y="12744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21,564</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112354</xdr:rowOff>
    </xdr:from>
    <xdr:to>
      <xdr:col>12</xdr:col>
      <xdr:colOff>561975</xdr:colOff>
      <xdr:row>77</xdr:row>
      <xdr:rowOff>42504</xdr:rowOff>
    </xdr:to>
    <xdr:sp macro="" textlink="">
      <xdr:nvSpPr>
        <xdr:cNvPr id="419" name="円/楕円 418"/>
        <xdr:cNvSpPr/>
      </xdr:nvSpPr>
      <xdr:spPr>
        <a:xfrm>
          <a:off x="8699500" y="13142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33631</xdr:rowOff>
    </xdr:from>
    <xdr:ext cx="534377" cy="259045"/>
    <xdr:sp macro="" textlink="">
      <xdr:nvSpPr>
        <xdr:cNvPr id="420" name="テキスト ボックス 419"/>
        <xdr:cNvSpPr txBox="1"/>
      </xdr:nvSpPr>
      <xdr:spPr>
        <a:xfrm>
          <a:off x="8483111" y="1323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13,974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1" name="正方形/長方形 42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2" name="正方形/長方形 42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3" name="正方形/長方形 42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4" name="正方形/長方形 42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5" name="正方形/長方形 42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6" name="正方形/長方形 42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7" name="正方形/長方形 42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49,618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8" name="正方形/長方形 42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9" name="テキスト ボックス 42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0" name="直線コネクタ 42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31" name="テキスト ボックス 430"/>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98879</xdr:rowOff>
    </xdr:from>
    <xdr:to>
      <xdr:col>16</xdr:col>
      <xdr:colOff>307975</xdr:colOff>
      <xdr:row>99</xdr:row>
      <xdr:rowOff>98879</xdr:rowOff>
    </xdr:to>
    <xdr:cxnSp macro="">
      <xdr:nvCxnSpPr>
        <xdr:cNvPr id="432" name="直線コネクタ 431"/>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128106</xdr:rowOff>
    </xdr:from>
    <xdr:ext cx="531299" cy="259045"/>
    <xdr:sp macro="" textlink="">
      <xdr:nvSpPr>
        <xdr:cNvPr id="433" name="テキスト ボックス 432"/>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4" name="直線コネクタ 433"/>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5" name="テキスト ボックス 434"/>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6" name="直線コネクタ 435"/>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7" name="テキスト ボックス 436"/>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8" name="直線コネクタ 437"/>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9" name="テキスト ボックス 438"/>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0" name="直線コネクタ 439"/>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1" name="テキスト ボックス 440"/>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2" name="直線コネクタ 441"/>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38298</xdr:rowOff>
    </xdr:from>
    <xdr:ext cx="531299" cy="259045"/>
    <xdr:sp macro="" textlink="">
      <xdr:nvSpPr>
        <xdr:cNvPr id="443" name="テキスト ボックス 442"/>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45" name="テキスト ボックス 444"/>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6"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138393</xdr:rowOff>
    </xdr:from>
    <xdr:to>
      <xdr:col>15</xdr:col>
      <xdr:colOff>180340</xdr:colOff>
      <xdr:row>100</xdr:row>
      <xdr:rowOff>8908</xdr:rowOff>
    </xdr:to>
    <xdr:cxnSp macro="">
      <xdr:nvCxnSpPr>
        <xdr:cNvPr id="447" name="直線コネクタ 446"/>
        <xdr:cNvCxnSpPr/>
      </xdr:nvCxnSpPr>
      <xdr:spPr>
        <a:xfrm flipV="1">
          <a:off x="10475595" y="15568893"/>
          <a:ext cx="1270" cy="1585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100</xdr:row>
      <xdr:rowOff>12735</xdr:rowOff>
    </xdr:from>
    <xdr:ext cx="469744" cy="259045"/>
    <xdr:sp macro="" textlink="">
      <xdr:nvSpPr>
        <xdr:cNvPr id="448" name="普通建設事業費 （ うち更新整備　）最小値テキスト"/>
        <xdr:cNvSpPr txBox="1"/>
      </xdr:nvSpPr>
      <xdr:spPr>
        <a:xfrm>
          <a:off x="10528300" y="1715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7,505</a:t>
          </a:r>
          <a:endParaRPr kumimoji="1" lang="ja-JP" altLang="en-US" sz="1000" b="1">
            <a:latin typeface="ＭＳ Ｐゴシック"/>
          </a:endParaRPr>
        </a:p>
      </xdr:txBody>
    </xdr:sp>
    <xdr:clientData/>
  </xdr:oneCellAnchor>
  <xdr:twoCellAnchor>
    <xdr:from>
      <xdr:col>15</xdr:col>
      <xdr:colOff>92075</xdr:colOff>
      <xdr:row>100</xdr:row>
      <xdr:rowOff>8908</xdr:rowOff>
    </xdr:from>
    <xdr:to>
      <xdr:col>15</xdr:col>
      <xdr:colOff>269875</xdr:colOff>
      <xdr:row>100</xdr:row>
      <xdr:rowOff>8908</xdr:rowOff>
    </xdr:to>
    <xdr:cxnSp macro="">
      <xdr:nvCxnSpPr>
        <xdr:cNvPr id="449" name="直線コネクタ 448"/>
        <xdr:cNvCxnSpPr/>
      </xdr:nvCxnSpPr>
      <xdr:spPr>
        <a:xfrm>
          <a:off x="10388600" y="1715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85070</xdr:rowOff>
    </xdr:from>
    <xdr:ext cx="534377" cy="259045"/>
    <xdr:sp macro="" textlink="">
      <xdr:nvSpPr>
        <xdr:cNvPr id="450" name="普通建設事業費 （ うち更新整備　）最大値テキスト"/>
        <xdr:cNvSpPr txBox="1"/>
      </xdr:nvSpPr>
      <xdr:spPr>
        <a:xfrm>
          <a:off x="10528300" y="15344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56,040</a:t>
          </a:r>
          <a:endParaRPr kumimoji="1" lang="ja-JP" altLang="en-US" sz="1000" b="1">
            <a:latin typeface="ＭＳ Ｐゴシック"/>
          </a:endParaRPr>
        </a:p>
      </xdr:txBody>
    </xdr:sp>
    <xdr:clientData/>
  </xdr:oneCellAnchor>
  <xdr:twoCellAnchor>
    <xdr:from>
      <xdr:col>15</xdr:col>
      <xdr:colOff>92075</xdr:colOff>
      <xdr:row>90</xdr:row>
      <xdr:rowOff>138393</xdr:rowOff>
    </xdr:from>
    <xdr:to>
      <xdr:col>15</xdr:col>
      <xdr:colOff>269875</xdr:colOff>
      <xdr:row>90</xdr:row>
      <xdr:rowOff>138393</xdr:rowOff>
    </xdr:to>
    <xdr:cxnSp macro="">
      <xdr:nvCxnSpPr>
        <xdr:cNvPr id="451" name="直線コネクタ 450"/>
        <xdr:cNvCxnSpPr/>
      </xdr:nvCxnSpPr>
      <xdr:spPr>
        <a:xfrm>
          <a:off x="10388600" y="155688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94</xdr:row>
      <xdr:rowOff>71839</xdr:rowOff>
    </xdr:from>
    <xdr:to>
      <xdr:col>15</xdr:col>
      <xdr:colOff>180975</xdr:colOff>
      <xdr:row>95</xdr:row>
      <xdr:rowOff>44700</xdr:rowOff>
    </xdr:to>
    <xdr:cxnSp macro="">
      <xdr:nvCxnSpPr>
        <xdr:cNvPr id="452" name="直線コネクタ 451"/>
        <xdr:cNvCxnSpPr/>
      </xdr:nvCxnSpPr>
      <xdr:spPr>
        <a:xfrm flipV="1">
          <a:off x="9639300" y="16188139"/>
          <a:ext cx="838200" cy="14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115268</xdr:rowOff>
    </xdr:from>
    <xdr:ext cx="534377" cy="259045"/>
    <xdr:sp macro="" textlink="">
      <xdr:nvSpPr>
        <xdr:cNvPr id="453" name="普通建設事業費 （ うち更新整備　）平均値テキスト"/>
        <xdr:cNvSpPr txBox="1"/>
      </xdr:nvSpPr>
      <xdr:spPr>
        <a:xfrm>
          <a:off x="10528300" y="165744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23,032</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136841</xdr:rowOff>
    </xdr:from>
    <xdr:to>
      <xdr:col>15</xdr:col>
      <xdr:colOff>231775</xdr:colOff>
      <xdr:row>97</xdr:row>
      <xdr:rowOff>66991</xdr:rowOff>
    </xdr:to>
    <xdr:sp macro="" textlink="">
      <xdr:nvSpPr>
        <xdr:cNvPr id="454" name="フローチャート : 判断 453"/>
        <xdr:cNvSpPr/>
      </xdr:nvSpPr>
      <xdr:spPr>
        <a:xfrm>
          <a:off x="10426700" y="1659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44700</xdr:rowOff>
    </xdr:from>
    <xdr:to>
      <xdr:col>14</xdr:col>
      <xdr:colOff>28575</xdr:colOff>
      <xdr:row>95</xdr:row>
      <xdr:rowOff>78566</xdr:rowOff>
    </xdr:to>
    <xdr:cxnSp macro="">
      <xdr:nvCxnSpPr>
        <xdr:cNvPr id="455" name="直線コネクタ 454"/>
        <xdr:cNvCxnSpPr/>
      </xdr:nvCxnSpPr>
      <xdr:spPr>
        <a:xfrm flipV="1">
          <a:off x="8750300" y="16332450"/>
          <a:ext cx="889000" cy="33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148727</xdr:rowOff>
    </xdr:from>
    <xdr:to>
      <xdr:col>14</xdr:col>
      <xdr:colOff>79375</xdr:colOff>
      <xdr:row>97</xdr:row>
      <xdr:rowOff>78877</xdr:rowOff>
    </xdr:to>
    <xdr:sp macro="" textlink="">
      <xdr:nvSpPr>
        <xdr:cNvPr id="456" name="フローチャート : 判断 455"/>
        <xdr:cNvSpPr/>
      </xdr:nvSpPr>
      <xdr:spPr>
        <a:xfrm>
          <a:off x="9588500" y="1660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70004</xdr:rowOff>
    </xdr:from>
    <xdr:ext cx="534377" cy="259045"/>
    <xdr:sp macro="" textlink="">
      <xdr:nvSpPr>
        <xdr:cNvPr id="457" name="テキスト ボックス 456"/>
        <xdr:cNvSpPr txBox="1"/>
      </xdr:nvSpPr>
      <xdr:spPr>
        <a:xfrm>
          <a:off x="9372111" y="16700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22,668</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167277</xdr:rowOff>
    </xdr:from>
    <xdr:to>
      <xdr:col>12</xdr:col>
      <xdr:colOff>561975</xdr:colOff>
      <xdr:row>97</xdr:row>
      <xdr:rowOff>97427</xdr:rowOff>
    </xdr:to>
    <xdr:sp macro="" textlink="">
      <xdr:nvSpPr>
        <xdr:cNvPr id="458" name="フローチャート : 判断 457"/>
        <xdr:cNvSpPr/>
      </xdr:nvSpPr>
      <xdr:spPr>
        <a:xfrm>
          <a:off x="8699500" y="16626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88554</xdr:rowOff>
    </xdr:from>
    <xdr:ext cx="534377" cy="259045"/>
    <xdr:sp macro="" textlink="">
      <xdr:nvSpPr>
        <xdr:cNvPr id="459" name="テキスト ボックス 458"/>
        <xdr:cNvSpPr txBox="1"/>
      </xdr:nvSpPr>
      <xdr:spPr>
        <a:xfrm>
          <a:off x="8483111" y="1671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22,100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0" name="テキスト ボックス 45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1" name="テキスト ボックス 46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2" name="テキスト ボックス 46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3" name="テキスト ボックス 46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4" name="テキスト ボックス 46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94</xdr:row>
      <xdr:rowOff>21039</xdr:rowOff>
    </xdr:from>
    <xdr:to>
      <xdr:col>15</xdr:col>
      <xdr:colOff>231775</xdr:colOff>
      <xdr:row>94</xdr:row>
      <xdr:rowOff>122639</xdr:rowOff>
    </xdr:to>
    <xdr:sp macro="" textlink="">
      <xdr:nvSpPr>
        <xdr:cNvPr id="465" name="円/楕円 464"/>
        <xdr:cNvSpPr/>
      </xdr:nvSpPr>
      <xdr:spPr>
        <a:xfrm>
          <a:off x="10426700" y="1613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43916</xdr:rowOff>
    </xdr:from>
    <xdr:ext cx="534377" cy="259045"/>
    <xdr:sp macro="" textlink="">
      <xdr:nvSpPr>
        <xdr:cNvPr id="466" name="普通建設事業費 （ うち更新整備　）該当値テキスト"/>
        <xdr:cNvSpPr txBox="1"/>
      </xdr:nvSpPr>
      <xdr:spPr>
        <a:xfrm>
          <a:off x="10528300" y="1598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37,078</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165350</xdr:rowOff>
    </xdr:from>
    <xdr:to>
      <xdr:col>14</xdr:col>
      <xdr:colOff>79375</xdr:colOff>
      <xdr:row>95</xdr:row>
      <xdr:rowOff>95500</xdr:rowOff>
    </xdr:to>
    <xdr:sp macro="" textlink="">
      <xdr:nvSpPr>
        <xdr:cNvPr id="467" name="円/楕円 466"/>
        <xdr:cNvSpPr/>
      </xdr:nvSpPr>
      <xdr:spPr>
        <a:xfrm>
          <a:off x="9588500" y="1628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112027</xdr:rowOff>
    </xdr:from>
    <xdr:ext cx="534377" cy="259045"/>
    <xdr:sp macro="" textlink="">
      <xdr:nvSpPr>
        <xdr:cNvPr id="468" name="テキスト ボックス 467"/>
        <xdr:cNvSpPr txBox="1"/>
      </xdr:nvSpPr>
      <xdr:spPr>
        <a:xfrm>
          <a:off x="9372111" y="1605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32,659</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27766</xdr:rowOff>
    </xdr:from>
    <xdr:to>
      <xdr:col>12</xdr:col>
      <xdr:colOff>561975</xdr:colOff>
      <xdr:row>95</xdr:row>
      <xdr:rowOff>129366</xdr:rowOff>
    </xdr:to>
    <xdr:sp macro="" textlink="">
      <xdr:nvSpPr>
        <xdr:cNvPr id="469" name="円/楕円 468"/>
        <xdr:cNvSpPr/>
      </xdr:nvSpPr>
      <xdr:spPr>
        <a:xfrm>
          <a:off x="8699500" y="1631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145893</xdr:rowOff>
    </xdr:from>
    <xdr:ext cx="534377" cy="259045"/>
    <xdr:sp macro="" textlink="">
      <xdr:nvSpPr>
        <xdr:cNvPr id="470" name="テキスト ボックス 469"/>
        <xdr:cNvSpPr txBox="1"/>
      </xdr:nvSpPr>
      <xdr:spPr>
        <a:xfrm>
          <a:off x="8483111" y="16090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31,622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1" name="正方形/長方形 47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2" name="正方形/長方形 47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3" name="正方形/長方形 47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30/48</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4" name="正方形/長方形 47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5" name="正方形/長方形 47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6" name="正方形/長方形 47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7" name="正方形/長方形 47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8" name="正方形/長方形 47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9" name="テキスト ボックス 47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0" name="直線コネクタ 47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481" name="直線コネクタ 480"/>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482" name="テキスト ボックス 481"/>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483" name="直線コネクタ 482"/>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484" name="テキスト ボックス 483"/>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485" name="直線コネクタ 484"/>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486" name="テキスト ボックス 485"/>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487" name="直線コネクタ 486"/>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488" name="テキスト ボックス 487"/>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489" name="直線コネクタ 488"/>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490" name="テキスト ボックス 489"/>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491" name="直線コネクタ 490"/>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492" name="テキスト ボックス 491"/>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3" name="直線コネクタ 49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4" name="テキスト ボックス 49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30625</xdr:rowOff>
    </xdr:from>
    <xdr:to>
      <xdr:col>23</xdr:col>
      <xdr:colOff>516889</xdr:colOff>
      <xdr:row>39</xdr:row>
      <xdr:rowOff>98878</xdr:rowOff>
    </xdr:to>
    <xdr:cxnSp macro="">
      <xdr:nvCxnSpPr>
        <xdr:cNvPr id="496" name="直線コネクタ 495"/>
        <xdr:cNvCxnSpPr/>
      </xdr:nvCxnSpPr>
      <xdr:spPr>
        <a:xfrm flipV="1">
          <a:off x="16317595" y="5174125"/>
          <a:ext cx="1269" cy="161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108863</xdr:rowOff>
    </xdr:from>
    <xdr:ext cx="249299" cy="259045"/>
    <xdr:sp macro="" textlink="">
      <xdr:nvSpPr>
        <xdr:cNvPr id="497" name="災害復旧事業費最小値テキスト"/>
        <xdr:cNvSpPr txBox="1"/>
      </xdr:nvSpPr>
      <xdr:spPr>
        <a:xfrm>
          <a:off x="16370300" y="67954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498" name="直線コネクタ 497"/>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148752</xdr:rowOff>
    </xdr:from>
    <xdr:ext cx="534377" cy="259045"/>
    <xdr:sp macro="" textlink="">
      <xdr:nvSpPr>
        <xdr:cNvPr id="499" name="災害復旧事業費最大値テキスト"/>
        <xdr:cNvSpPr txBox="1"/>
      </xdr:nvSpPr>
      <xdr:spPr>
        <a:xfrm>
          <a:off x="16370300" y="4949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49,340</a:t>
          </a:r>
          <a:endParaRPr kumimoji="1" lang="ja-JP" altLang="en-US" sz="1000" b="1">
            <a:latin typeface="ＭＳ Ｐゴシック"/>
          </a:endParaRPr>
        </a:p>
      </xdr:txBody>
    </xdr:sp>
    <xdr:clientData/>
  </xdr:oneCellAnchor>
  <xdr:twoCellAnchor>
    <xdr:from>
      <xdr:col>23</xdr:col>
      <xdr:colOff>428625</xdr:colOff>
      <xdr:row>30</xdr:row>
      <xdr:rowOff>30625</xdr:rowOff>
    </xdr:from>
    <xdr:to>
      <xdr:col>23</xdr:col>
      <xdr:colOff>606425</xdr:colOff>
      <xdr:row>30</xdr:row>
      <xdr:rowOff>30625</xdr:rowOff>
    </xdr:to>
    <xdr:cxnSp macro="">
      <xdr:nvCxnSpPr>
        <xdr:cNvPr id="500" name="直線コネクタ 499"/>
        <xdr:cNvCxnSpPr/>
      </xdr:nvCxnSpPr>
      <xdr:spPr>
        <a:xfrm>
          <a:off x="16230600" y="5174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96396</xdr:rowOff>
    </xdr:from>
    <xdr:to>
      <xdr:col>23</xdr:col>
      <xdr:colOff>517525</xdr:colOff>
      <xdr:row>39</xdr:row>
      <xdr:rowOff>98878</xdr:rowOff>
    </xdr:to>
    <xdr:cxnSp macro="">
      <xdr:nvCxnSpPr>
        <xdr:cNvPr id="501" name="直線コネクタ 500"/>
        <xdr:cNvCxnSpPr/>
      </xdr:nvCxnSpPr>
      <xdr:spPr>
        <a:xfrm flipV="1">
          <a:off x="15481300" y="6782946"/>
          <a:ext cx="838200" cy="2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26313</xdr:rowOff>
    </xdr:from>
    <xdr:ext cx="469744" cy="259045"/>
    <xdr:sp macro="" textlink="">
      <xdr:nvSpPr>
        <xdr:cNvPr id="502" name="災害復旧事業費平均値テキスト"/>
        <xdr:cNvSpPr txBox="1"/>
      </xdr:nvSpPr>
      <xdr:spPr>
        <a:xfrm>
          <a:off x="16370300" y="65414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1,367</a:t>
          </a:r>
          <a:endParaRPr kumimoji="1" lang="ja-JP" altLang="en-US" sz="1000" b="1">
            <a:solidFill>
              <a:srgbClr val="000080"/>
            </a:solidFill>
            <a:latin typeface="ＭＳ Ｐゴシック"/>
          </a:endParaRPr>
        </a:p>
      </xdr:txBody>
    </xdr:sp>
    <xdr:clientData/>
  </xdr:oneCellAnchor>
  <xdr:twoCellAnchor>
    <xdr:from>
      <xdr:col>23</xdr:col>
      <xdr:colOff>466725</xdr:colOff>
      <xdr:row>39</xdr:row>
      <xdr:rowOff>3436</xdr:rowOff>
    </xdr:from>
    <xdr:to>
      <xdr:col>23</xdr:col>
      <xdr:colOff>568325</xdr:colOff>
      <xdr:row>39</xdr:row>
      <xdr:rowOff>105036</xdr:rowOff>
    </xdr:to>
    <xdr:sp macro="" textlink="">
      <xdr:nvSpPr>
        <xdr:cNvPr id="503" name="フローチャート : 判断 502"/>
        <xdr:cNvSpPr/>
      </xdr:nvSpPr>
      <xdr:spPr>
        <a:xfrm>
          <a:off x="16268700" y="6689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98878</xdr:rowOff>
    </xdr:from>
    <xdr:to>
      <xdr:col>22</xdr:col>
      <xdr:colOff>365125</xdr:colOff>
      <xdr:row>39</xdr:row>
      <xdr:rowOff>98878</xdr:rowOff>
    </xdr:to>
    <xdr:cxnSp macro="">
      <xdr:nvCxnSpPr>
        <xdr:cNvPr id="504" name="直線コネクタ 503"/>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39</xdr:row>
      <xdr:rowOff>14507</xdr:rowOff>
    </xdr:from>
    <xdr:to>
      <xdr:col>22</xdr:col>
      <xdr:colOff>415925</xdr:colOff>
      <xdr:row>39</xdr:row>
      <xdr:rowOff>116107</xdr:rowOff>
    </xdr:to>
    <xdr:sp macro="" textlink="">
      <xdr:nvSpPr>
        <xdr:cNvPr id="505" name="フローチャート : 判断 504"/>
        <xdr:cNvSpPr/>
      </xdr:nvSpPr>
      <xdr:spPr>
        <a:xfrm>
          <a:off x="15430500" y="670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132634</xdr:rowOff>
    </xdr:from>
    <xdr:ext cx="469744" cy="259045"/>
    <xdr:sp macro="" textlink="">
      <xdr:nvSpPr>
        <xdr:cNvPr id="506" name="テキスト ボックス 505"/>
        <xdr:cNvSpPr txBox="1"/>
      </xdr:nvSpPr>
      <xdr:spPr>
        <a:xfrm>
          <a:off x="15246427" y="6476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1,028</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98878</xdr:rowOff>
    </xdr:from>
    <xdr:to>
      <xdr:col>21</xdr:col>
      <xdr:colOff>161925</xdr:colOff>
      <xdr:row>39</xdr:row>
      <xdr:rowOff>98878</xdr:rowOff>
    </xdr:to>
    <xdr:cxnSp macro="">
      <xdr:nvCxnSpPr>
        <xdr:cNvPr id="507" name="直線コネクタ 506"/>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39</xdr:row>
      <xdr:rowOff>16564</xdr:rowOff>
    </xdr:from>
    <xdr:to>
      <xdr:col>21</xdr:col>
      <xdr:colOff>212725</xdr:colOff>
      <xdr:row>39</xdr:row>
      <xdr:rowOff>118164</xdr:rowOff>
    </xdr:to>
    <xdr:sp macro="" textlink="">
      <xdr:nvSpPr>
        <xdr:cNvPr id="508" name="フローチャート : 判断 507"/>
        <xdr:cNvSpPr/>
      </xdr:nvSpPr>
      <xdr:spPr>
        <a:xfrm>
          <a:off x="14541500" y="6703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37</xdr:row>
      <xdr:rowOff>134691</xdr:rowOff>
    </xdr:from>
    <xdr:ext cx="378565" cy="259045"/>
    <xdr:sp macro="" textlink="">
      <xdr:nvSpPr>
        <xdr:cNvPr id="509" name="テキスト ボックス 508"/>
        <xdr:cNvSpPr txBox="1"/>
      </xdr:nvSpPr>
      <xdr:spPr>
        <a:xfrm>
          <a:off x="14403017" y="64783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98878</xdr:rowOff>
    </xdr:from>
    <xdr:to>
      <xdr:col>19</xdr:col>
      <xdr:colOff>644525</xdr:colOff>
      <xdr:row>39</xdr:row>
      <xdr:rowOff>98878</xdr:rowOff>
    </xdr:to>
    <xdr:cxnSp macro="">
      <xdr:nvCxnSpPr>
        <xdr:cNvPr id="510" name="直線コネクタ 509"/>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39</xdr:row>
      <xdr:rowOff>15650</xdr:rowOff>
    </xdr:from>
    <xdr:to>
      <xdr:col>20</xdr:col>
      <xdr:colOff>9525</xdr:colOff>
      <xdr:row>39</xdr:row>
      <xdr:rowOff>117250</xdr:rowOff>
    </xdr:to>
    <xdr:sp macro="" textlink="">
      <xdr:nvSpPr>
        <xdr:cNvPr id="511" name="フローチャート : 判断 510"/>
        <xdr:cNvSpPr/>
      </xdr:nvSpPr>
      <xdr:spPr>
        <a:xfrm>
          <a:off x="13652500" y="670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37</xdr:row>
      <xdr:rowOff>133777</xdr:rowOff>
    </xdr:from>
    <xdr:ext cx="378565" cy="259045"/>
    <xdr:sp macro="" textlink="">
      <xdr:nvSpPr>
        <xdr:cNvPr id="512" name="テキスト ボックス 511"/>
        <xdr:cNvSpPr txBox="1"/>
      </xdr:nvSpPr>
      <xdr:spPr>
        <a:xfrm>
          <a:off x="13514017" y="6477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116234</xdr:rowOff>
    </xdr:from>
    <xdr:to>
      <xdr:col>18</xdr:col>
      <xdr:colOff>492125</xdr:colOff>
      <xdr:row>39</xdr:row>
      <xdr:rowOff>46384</xdr:rowOff>
    </xdr:to>
    <xdr:sp macro="" textlink="">
      <xdr:nvSpPr>
        <xdr:cNvPr id="513" name="フローチャート : 判断 512"/>
        <xdr:cNvSpPr/>
      </xdr:nvSpPr>
      <xdr:spPr>
        <a:xfrm>
          <a:off x="12763500" y="6631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62911</xdr:rowOff>
    </xdr:from>
    <xdr:ext cx="469744" cy="259045"/>
    <xdr:sp macro="" textlink="">
      <xdr:nvSpPr>
        <xdr:cNvPr id="514" name="テキスト ボックス 513"/>
        <xdr:cNvSpPr txBox="1"/>
      </xdr:nvSpPr>
      <xdr:spPr>
        <a:xfrm>
          <a:off x="12579427" y="6406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5" name="テキスト ボックス 51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6" name="テキスト ボックス 51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7" name="テキスト ボックス 51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8" name="テキスト ボックス 51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9" name="テキスト ボックス 51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39</xdr:row>
      <xdr:rowOff>45596</xdr:rowOff>
    </xdr:from>
    <xdr:to>
      <xdr:col>23</xdr:col>
      <xdr:colOff>568325</xdr:colOff>
      <xdr:row>39</xdr:row>
      <xdr:rowOff>147196</xdr:rowOff>
    </xdr:to>
    <xdr:sp macro="" textlink="">
      <xdr:nvSpPr>
        <xdr:cNvPr id="520" name="円/楕円 519"/>
        <xdr:cNvSpPr/>
      </xdr:nvSpPr>
      <xdr:spPr>
        <a:xfrm>
          <a:off x="16268700" y="6732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153313</xdr:rowOff>
    </xdr:from>
    <xdr:ext cx="313932" cy="259045"/>
    <xdr:sp macro="" textlink="">
      <xdr:nvSpPr>
        <xdr:cNvPr id="521" name="災害復旧事業費該当値テキスト"/>
        <xdr:cNvSpPr txBox="1"/>
      </xdr:nvSpPr>
      <xdr:spPr>
        <a:xfrm>
          <a:off x="16370300" y="66684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314325</xdr:colOff>
      <xdr:row>39</xdr:row>
      <xdr:rowOff>48078</xdr:rowOff>
    </xdr:from>
    <xdr:to>
      <xdr:col>22</xdr:col>
      <xdr:colOff>415925</xdr:colOff>
      <xdr:row>39</xdr:row>
      <xdr:rowOff>149678</xdr:rowOff>
    </xdr:to>
    <xdr:sp macro="" textlink="">
      <xdr:nvSpPr>
        <xdr:cNvPr id="522" name="円/楕円 521"/>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140805</xdr:rowOff>
    </xdr:from>
    <xdr:ext cx="249299" cy="259045"/>
    <xdr:sp macro="" textlink="">
      <xdr:nvSpPr>
        <xdr:cNvPr id="523" name="テキスト ボックス 522"/>
        <xdr:cNvSpPr txBox="1"/>
      </xdr:nvSpPr>
      <xdr:spPr>
        <a:xfrm>
          <a:off x="15356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39</xdr:row>
      <xdr:rowOff>48078</xdr:rowOff>
    </xdr:from>
    <xdr:to>
      <xdr:col>21</xdr:col>
      <xdr:colOff>212725</xdr:colOff>
      <xdr:row>39</xdr:row>
      <xdr:rowOff>149678</xdr:rowOff>
    </xdr:to>
    <xdr:sp macro="" textlink="">
      <xdr:nvSpPr>
        <xdr:cNvPr id="524" name="円/楕円 523"/>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140805</xdr:rowOff>
    </xdr:from>
    <xdr:ext cx="249299" cy="259045"/>
    <xdr:sp macro="" textlink="">
      <xdr:nvSpPr>
        <xdr:cNvPr id="525" name="テキスト ボックス 524"/>
        <xdr:cNvSpPr txBox="1"/>
      </xdr:nvSpPr>
      <xdr:spPr>
        <a:xfrm>
          <a:off x="14467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39</xdr:row>
      <xdr:rowOff>48078</xdr:rowOff>
    </xdr:from>
    <xdr:to>
      <xdr:col>20</xdr:col>
      <xdr:colOff>9525</xdr:colOff>
      <xdr:row>39</xdr:row>
      <xdr:rowOff>149678</xdr:rowOff>
    </xdr:to>
    <xdr:sp macro="" textlink="">
      <xdr:nvSpPr>
        <xdr:cNvPr id="526" name="円/楕円 525"/>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140805</xdr:rowOff>
    </xdr:from>
    <xdr:ext cx="249299" cy="259045"/>
    <xdr:sp macro="" textlink="">
      <xdr:nvSpPr>
        <xdr:cNvPr id="527" name="テキスト ボックス 526"/>
        <xdr:cNvSpPr txBox="1"/>
      </xdr:nvSpPr>
      <xdr:spPr>
        <a:xfrm>
          <a:off x="1357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39</xdr:row>
      <xdr:rowOff>48078</xdr:rowOff>
    </xdr:from>
    <xdr:to>
      <xdr:col>18</xdr:col>
      <xdr:colOff>492125</xdr:colOff>
      <xdr:row>39</xdr:row>
      <xdr:rowOff>149678</xdr:rowOff>
    </xdr:to>
    <xdr:sp macro="" textlink="">
      <xdr:nvSpPr>
        <xdr:cNvPr id="528" name="円/楕円 527"/>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140805</xdr:rowOff>
    </xdr:from>
    <xdr:ext cx="249299" cy="259045"/>
    <xdr:sp macro="" textlink="">
      <xdr:nvSpPr>
        <xdr:cNvPr id="529" name="テキスト ボックス 528"/>
        <xdr:cNvSpPr txBox="1"/>
      </xdr:nvSpPr>
      <xdr:spPr>
        <a:xfrm>
          <a:off x="1268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0" name="正方形/長方形 52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1" name="正方形/長方形 53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2" name="正方形/長方形 53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3" name="正方形/長方形 53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4" name="正方形/長方形 53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5" name="正方形/長方形 53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6" name="正方形/長方形 53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7" name="正方形/長方形 53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8" name="テキスト ボックス 53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9" name="直線コネクタ 53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40" name="直線コネクタ 53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41" name="テキスト ボックス 540"/>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2" name="直線コネクタ 54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3" name="テキスト ボックス 542"/>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4"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5" name="直線コネクタ 544"/>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6"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7" name="直線コネクタ 54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8"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9" name="直線コネクタ 54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50" name="直線コネクタ 549"/>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51"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2" name="フローチャート : 判断 551"/>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3" name="直線コネクタ 552"/>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4" name="フローチャート : 判断 553"/>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5" name="テキスト ボックス 554"/>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6" name="直線コネクタ 555"/>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7" name="フローチャート : 判断 556"/>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8" name="テキスト ボックス 557"/>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9" name="直線コネクタ 558"/>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60" name="フローチャート : 判断 559"/>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61" name="テキスト ボックス 560"/>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2" name="フローチャート : 判断 561"/>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3" name="テキスト ボックス 562"/>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4" name="テキスト ボックス 56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5" name="テキスト ボックス 56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6" name="テキスト ボックス 56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7" name="テキスト ボックス 56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8" name="テキスト ボックス 56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9" name="円/楕円 568"/>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70"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71" name="円/楕円 570"/>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72" name="テキスト ボックス 571"/>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3" name="円/楕円 572"/>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4" name="テキスト ボックス 573"/>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5" name="円/楕円 574"/>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6" name="テキスト ボックス 575"/>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7" name="円/楕円 576"/>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8" name="テキスト ボックス 577"/>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9" name="正方形/長方形 57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0" name="正方形/長方形 57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1" name="正方形/長方形 58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20/48</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2" name="正方形/長方形 58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3" name="正方形/長方形 58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4" name="正方形/長方形 58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5" name="正方形/長方形 58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37,675</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6" name="正方形/長方形 58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7" name="テキスト ボックス 58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8" name="直線コネクタ 58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80</xdr:row>
      <xdr:rowOff>111777</xdr:rowOff>
    </xdr:from>
    <xdr:ext cx="248786" cy="259045"/>
    <xdr:sp macro="" textlink="">
      <xdr:nvSpPr>
        <xdr:cNvPr id="589" name="テキスト ボックス 588"/>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79</xdr:row>
      <xdr:rowOff>98879</xdr:rowOff>
    </xdr:from>
    <xdr:to>
      <xdr:col>24</xdr:col>
      <xdr:colOff>644525</xdr:colOff>
      <xdr:row>79</xdr:row>
      <xdr:rowOff>98879</xdr:rowOff>
    </xdr:to>
    <xdr:cxnSp macro="">
      <xdr:nvCxnSpPr>
        <xdr:cNvPr id="590" name="直線コネクタ 589"/>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78</xdr:row>
      <xdr:rowOff>128106</xdr:rowOff>
    </xdr:from>
    <xdr:ext cx="531299" cy="259045"/>
    <xdr:sp macro="" textlink="">
      <xdr:nvSpPr>
        <xdr:cNvPr id="591" name="テキスト ボックス 590"/>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92" name="直線コネクタ 591"/>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93" name="テキスト ボックス 592"/>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94" name="直線コネクタ 593"/>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95" name="テキスト ボックス 594"/>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6" name="直線コネクタ 595"/>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7" name="テキスト ボックス 596"/>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8" name="直線コネクタ 597"/>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9" name="テキスト ボックス 598"/>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00" name="直線コネクタ 599"/>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38299</xdr:rowOff>
    </xdr:from>
    <xdr:ext cx="531299" cy="259045"/>
    <xdr:sp macro="" textlink="">
      <xdr:nvSpPr>
        <xdr:cNvPr id="601" name="テキスト ボックス 600"/>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2" name="直線コネクタ 60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03" name="テキスト ボックス 602"/>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106292</xdr:rowOff>
    </xdr:from>
    <xdr:to>
      <xdr:col>23</xdr:col>
      <xdr:colOff>516889</xdr:colOff>
      <xdr:row>78</xdr:row>
      <xdr:rowOff>43427</xdr:rowOff>
    </xdr:to>
    <xdr:cxnSp macro="">
      <xdr:nvCxnSpPr>
        <xdr:cNvPr id="605" name="直線コネクタ 604"/>
        <xdr:cNvCxnSpPr/>
      </xdr:nvCxnSpPr>
      <xdr:spPr>
        <a:xfrm flipV="1">
          <a:off x="16317595" y="11936342"/>
          <a:ext cx="1269" cy="1480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47254</xdr:rowOff>
    </xdr:from>
    <xdr:ext cx="534377" cy="259045"/>
    <xdr:sp macro="" textlink="">
      <xdr:nvSpPr>
        <xdr:cNvPr id="606" name="公債費最小値テキスト"/>
        <xdr:cNvSpPr txBox="1"/>
      </xdr:nvSpPr>
      <xdr:spPr>
        <a:xfrm>
          <a:off x="16370300" y="13420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16,948</a:t>
          </a:r>
          <a:endParaRPr kumimoji="1" lang="ja-JP" altLang="en-US" sz="1000" b="1">
            <a:latin typeface="ＭＳ Ｐゴシック"/>
          </a:endParaRPr>
        </a:p>
      </xdr:txBody>
    </xdr:sp>
    <xdr:clientData/>
  </xdr:oneCellAnchor>
  <xdr:twoCellAnchor>
    <xdr:from>
      <xdr:col>23</xdr:col>
      <xdr:colOff>428625</xdr:colOff>
      <xdr:row>78</xdr:row>
      <xdr:rowOff>43427</xdr:rowOff>
    </xdr:from>
    <xdr:to>
      <xdr:col>23</xdr:col>
      <xdr:colOff>606425</xdr:colOff>
      <xdr:row>78</xdr:row>
      <xdr:rowOff>43427</xdr:rowOff>
    </xdr:to>
    <xdr:cxnSp macro="">
      <xdr:nvCxnSpPr>
        <xdr:cNvPr id="607" name="直線コネクタ 606"/>
        <xdr:cNvCxnSpPr/>
      </xdr:nvCxnSpPr>
      <xdr:spPr>
        <a:xfrm>
          <a:off x="16230600" y="13416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52969</xdr:rowOff>
    </xdr:from>
    <xdr:ext cx="534377" cy="259045"/>
    <xdr:sp macro="" textlink="">
      <xdr:nvSpPr>
        <xdr:cNvPr id="608" name="公債費最大値テキスト"/>
        <xdr:cNvSpPr txBox="1"/>
      </xdr:nvSpPr>
      <xdr:spPr>
        <a:xfrm>
          <a:off x="16370300" y="11711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62,273</a:t>
          </a:r>
          <a:endParaRPr kumimoji="1" lang="ja-JP" altLang="en-US" sz="1000" b="1">
            <a:latin typeface="ＭＳ Ｐゴシック"/>
          </a:endParaRPr>
        </a:p>
      </xdr:txBody>
    </xdr:sp>
    <xdr:clientData/>
  </xdr:oneCellAnchor>
  <xdr:twoCellAnchor>
    <xdr:from>
      <xdr:col>23</xdr:col>
      <xdr:colOff>428625</xdr:colOff>
      <xdr:row>69</xdr:row>
      <xdr:rowOff>106292</xdr:rowOff>
    </xdr:from>
    <xdr:to>
      <xdr:col>23</xdr:col>
      <xdr:colOff>606425</xdr:colOff>
      <xdr:row>69</xdr:row>
      <xdr:rowOff>106292</xdr:rowOff>
    </xdr:to>
    <xdr:cxnSp macro="">
      <xdr:nvCxnSpPr>
        <xdr:cNvPr id="609" name="直線コネクタ 608"/>
        <xdr:cNvCxnSpPr/>
      </xdr:nvCxnSpPr>
      <xdr:spPr>
        <a:xfrm>
          <a:off x="16230600" y="11936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137251</xdr:rowOff>
    </xdr:from>
    <xdr:to>
      <xdr:col>23</xdr:col>
      <xdr:colOff>517525</xdr:colOff>
      <xdr:row>73</xdr:row>
      <xdr:rowOff>159458</xdr:rowOff>
    </xdr:to>
    <xdr:cxnSp macro="">
      <xdr:nvCxnSpPr>
        <xdr:cNvPr id="610" name="直線コネクタ 609"/>
        <xdr:cNvCxnSpPr/>
      </xdr:nvCxnSpPr>
      <xdr:spPr>
        <a:xfrm>
          <a:off x="15481300" y="12653101"/>
          <a:ext cx="838200" cy="2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73</xdr:row>
      <xdr:rowOff>127089</xdr:rowOff>
    </xdr:from>
    <xdr:ext cx="534377" cy="259045"/>
    <xdr:sp macro="" textlink="">
      <xdr:nvSpPr>
        <xdr:cNvPr id="611" name="公債費平均値テキスト"/>
        <xdr:cNvSpPr txBox="1"/>
      </xdr:nvSpPr>
      <xdr:spPr>
        <a:xfrm>
          <a:off x="16370300" y="126429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38,420</a:t>
          </a:r>
          <a:endParaRPr kumimoji="1" lang="ja-JP" altLang="en-US" sz="1000" b="1">
            <a:solidFill>
              <a:srgbClr val="000080"/>
            </a:solidFill>
            <a:latin typeface="ＭＳ Ｐゴシック"/>
          </a:endParaRPr>
        </a:p>
      </xdr:txBody>
    </xdr:sp>
    <xdr:clientData/>
  </xdr:oneCellAnchor>
  <xdr:twoCellAnchor>
    <xdr:from>
      <xdr:col>23</xdr:col>
      <xdr:colOff>466725</xdr:colOff>
      <xdr:row>73</xdr:row>
      <xdr:rowOff>148662</xdr:rowOff>
    </xdr:from>
    <xdr:to>
      <xdr:col>23</xdr:col>
      <xdr:colOff>568325</xdr:colOff>
      <xdr:row>74</xdr:row>
      <xdr:rowOff>78812</xdr:rowOff>
    </xdr:to>
    <xdr:sp macro="" textlink="">
      <xdr:nvSpPr>
        <xdr:cNvPr id="612" name="フローチャート : 判断 611"/>
        <xdr:cNvSpPr/>
      </xdr:nvSpPr>
      <xdr:spPr>
        <a:xfrm>
          <a:off x="16268700" y="12664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116122</xdr:rowOff>
    </xdr:from>
    <xdr:to>
      <xdr:col>22</xdr:col>
      <xdr:colOff>365125</xdr:colOff>
      <xdr:row>73</xdr:row>
      <xdr:rowOff>137251</xdr:rowOff>
    </xdr:to>
    <xdr:cxnSp macro="">
      <xdr:nvCxnSpPr>
        <xdr:cNvPr id="613" name="直線コネクタ 612"/>
        <xdr:cNvCxnSpPr/>
      </xdr:nvCxnSpPr>
      <xdr:spPr>
        <a:xfrm>
          <a:off x="14592300" y="12631972"/>
          <a:ext cx="889000" cy="2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73</xdr:row>
      <xdr:rowOff>143078</xdr:rowOff>
    </xdr:from>
    <xdr:to>
      <xdr:col>22</xdr:col>
      <xdr:colOff>415925</xdr:colOff>
      <xdr:row>74</xdr:row>
      <xdr:rowOff>73228</xdr:rowOff>
    </xdr:to>
    <xdr:sp macro="" textlink="">
      <xdr:nvSpPr>
        <xdr:cNvPr id="614" name="フローチャート : 判断 613"/>
        <xdr:cNvSpPr/>
      </xdr:nvSpPr>
      <xdr:spPr>
        <a:xfrm>
          <a:off x="15430500" y="1265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64355</xdr:rowOff>
    </xdr:from>
    <xdr:ext cx="534377" cy="259045"/>
    <xdr:sp macro="" textlink="">
      <xdr:nvSpPr>
        <xdr:cNvPr id="615" name="テキスト ボックス 614"/>
        <xdr:cNvSpPr txBox="1"/>
      </xdr:nvSpPr>
      <xdr:spPr>
        <a:xfrm>
          <a:off x="15214111" y="12751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38,591</a:t>
          </a:r>
          <a:endParaRPr kumimoji="1" lang="ja-JP" altLang="en-US" sz="1000" b="1">
            <a:solidFill>
              <a:srgbClr val="000080"/>
            </a:solidFill>
            <a:latin typeface="ＭＳ Ｐゴシック"/>
          </a:endParaRPr>
        </a:p>
      </xdr:txBody>
    </xdr:sp>
    <xdr:clientData/>
  </xdr:oneCellAnchor>
  <xdr:twoCellAnchor>
    <xdr:from>
      <xdr:col>19</xdr:col>
      <xdr:colOff>644525</xdr:colOff>
      <xdr:row>73</xdr:row>
      <xdr:rowOff>116122</xdr:rowOff>
    </xdr:from>
    <xdr:to>
      <xdr:col>21</xdr:col>
      <xdr:colOff>161925</xdr:colOff>
      <xdr:row>73</xdr:row>
      <xdr:rowOff>150118</xdr:rowOff>
    </xdr:to>
    <xdr:cxnSp macro="">
      <xdr:nvCxnSpPr>
        <xdr:cNvPr id="616" name="直線コネクタ 615"/>
        <xdr:cNvCxnSpPr/>
      </xdr:nvCxnSpPr>
      <xdr:spPr>
        <a:xfrm flipV="1">
          <a:off x="13703300" y="12631972"/>
          <a:ext cx="889000" cy="3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73</xdr:row>
      <xdr:rowOff>70873</xdr:rowOff>
    </xdr:from>
    <xdr:to>
      <xdr:col>21</xdr:col>
      <xdr:colOff>212725</xdr:colOff>
      <xdr:row>74</xdr:row>
      <xdr:rowOff>1023</xdr:rowOff>
    </xdr:to>
    <xdr:sp macro="" textlink="">
      <xdr:nvSpPr>
        <xdr:cNvPr id="617" name="フローチャート : 判断 616"/>
        <xdr:cNvSpPr/>
      </xdr:nvSpPr>
      <xdr:spPr>
        <a:xfrm>
          <a:off x="14541500" y="12586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163600</xdr:rowOff>
    </xdr:from>
    <xdr:ext cx="534377" cy="259045"/>
    <xdr:sp macro="" textlink="">
      <xdr:nvSpPr>
        <xdr:cNvPr id="618" name="テキスト ボックス 617"/>
        <xdr:cNvSpPr txBox="1"/>
      </xdr:nvSpPr>
      <xdr:spPr>
        <a:xfrm>
          <a:off x="14325111" y="12679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40,802</a:t>
          </a:r>
          <a:endParaRPr kumimoji="1" lang="ja-JP" altLang="en-US" sz="1000" b="1">
            <a:solidFill>
              <a:srgbClr val="000080"/>
            </a:solidFill>
            <a:latin typeface="ＭＳ Ｐゴシック"/>
          </a:endParaRPr>
        </a:p>
      </xdr:txBody>
    </xdr:sp>
    <xdr:clientData/>
  </xdr:oneCellAnchor>
  <xdr:twoCellAnchor>
    <xdr:from>
      <xdr:col>18</xdr:col>
      <xdr:colOff>441325</xdr:colOff>
      <xdr:row>73</xdr:row>
      <xdr:rowOff>150118</xdr:rowOff>
    </xdr:from>
    <xdr:to>
      <xdr:col>19</xdr:col>
      <xdr:colOff>644525</xdr:colOff>
      <xdr:row>74</xdr:row>
      <xdr:rowOff>15342</xdr:rowOff>
    </xdr:to>
    <xdr:cxnSp macro="">
      <xdr:nvCxnSpPr>
        <xdr:cNvPr id="619" name="直線コネクタ 618"/>
        <xdr:cNvCxnSpPr/>
      </xdr:nvCxnSpPr>
      <xdr:spPr>
        <a:xfrm flipV="1">
          <a:off x="12814300" y="12665968"/>
          <a:ext cx="889000" cy="36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73</xdr:row>
      <xdr:rowOff>56472</xdr:rowOff>
    </xdr:from>
    <xdr:to>
      <xdr:col>20</xdr:col>
      <xdr:colOff>9525</xdr:colOff>
      <xdr:row>73</xdr:row>
      <xdr:rowOff>158072</xdr:rowOff>
    </xdr:to>
    <xdr:sp macro="" textlink="">
      <xdr:nvSpPr>
        <xdr:cNvPr id="620" name="フローチャート : 判断 619"/>
        <xdr:cNvSpPr/>
      </xdr:nvSpPr>
      <xdr:spPr>
        <a:xfrm>
          <a:off x="13652500" y="1257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72</xdr:row>
      <xdr:rowOff>3149</xdr:rowOff>
    </xdr:from>
    <xdr:ext cx="534377" cy="259045"/>
    <xdr:sp macro="" textlink="">
      <xdr:nvSpPr>
        <xdr:cNvPr id="621" name="テキスト ボックス 620"/>
        <xdr:cNvSpPr txBox="1"/>
      </xdr:nvSpPr>
      <xdr:spPr>
        <a:xfrm>
          <a:off x="13436111" y="12347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41,243</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134457</xdr:rowOff>
    </xdr:from>
    <xdr:to>
      <xdr:col>18</xdr:col>
      <xdr:colOff>492125</xdr:colOff>
      <xdr:row>75</xdr:row>
      <xdr:rowOff>64607</xdr:rowOff>
    </xdr:to>
    <xdr:sp macro="" textlink="">
      <xdr:nvSpPr>
        <xdr:cNvPr id="622" name="フローチャート : 判断 621"/>
        <xdr:cNvSpPr/>
      </xdr:nvSpPr>
      <xdr:spPr>
        <a:xfrm>
          <a:off x="12763500" y="1282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55734</xdr:rowOff>
    </xdr:from>
    <xdr:ext cx="534377" cy="259045"/>
    <xdr:sp macro="" textlink="">
      <xdr:nvSpPr>
        <xdr:cNvPr id="623" name="テキスト ボックス 622"/>
        <xdr:cNvSpPr txBox="1"/>
      </xdr:nvSpPr>
      <xdr:spPr>
        <a:xfrm>
          <a:off x="12547111" y="12914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33,605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4" name="テキスト ボックス 62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5" name="テキスト ボックス 62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6" name="テキスト ボックス 62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7" name="テキスト ボックス 62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8" name="テキスト ボックス 62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73</xdr:row>
      <xdr:rowOff>108658</xdr:rowOff>
    </xdr:from>
    <xdr:to>
      <xdr:col>23</xdr:col>
      <xdr:colOff>568325</xdr:colOff>
      <xdr:row>74</xdr:row>
      <xdr:rowOff>38808</xdr:rowOff>
    </xdr:to>
    <xdr:sp macro="" textlink="">
      <xdr:nvSpPr>
        <xdr:cNvPr id="629" name="円/楕円 628"/>
        <xdr:cNvSpPr/>
      </xdr:nvSpPr>
      <xdr:spPr>
        <a:xfrm>
          <a:off x="16268700" y="1262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72</xdr:row>
      <xdr:rowOff>131535</xdr:rowOff>
    </xdr:from>
    <xdr:ext cx="534377" cy="259045"/>
    <xdr:sp macro="" textlink="">
      <xdr:nvSpPr>
        <xdr:cNvPr id="630" name="公債費該当値テキスト"/>
        <xdr:cNvSpPr txBox="1"/>
      </xdr:nvSpPr>
      <xdr:spPr>
        <a:xfrm>
          <a:off x="16370300" y="12475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39,645</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86451</xdr:rowOff>
    </xdr:from>
    <xdr:to>
      <xdr:col>22</xdr:col>
      <xdr:colOff>415925</xdr:colOff>
      <xdr:row>74</xdr:row>
      <xdr:rowOff>16601</xdr:rowOff>
    </xdr:to>
    <xdr:sp macro="" textlink="">
      <xdr:nvSpPr>
        <xdr:cNvPr id="631" name="円/楕円 630"/>
        <xdr:cNvSpPr/>
      </xdr:nvSpPr>
      <xdr:spPr>
        <a:xfrm>
          <a:off x="15430500" y="12602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72</xdr:row>
      <xdr:rowOff>33128</xdr:rowOff>
    </xdr:from>
    <xdr:ext cx="534377" cy="259045"/>
    <xdr:sp macro="" textlink="">
      <xdr:nvSpPr>
        <xdr:cNvPr id="632" name="テキスト ボックス 631"/>
        <xdr:cNvSpPr txBox="1"/>
      </xdr:nvSpPr>
      <xdr:spPr>
        <a:xfrm>
          <a:off x="15214111" y="12377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40,325</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65322</xdr:rowOff>
    </xdr:from>
    <xdr:to>
      <xdr:col>21</xdr:col>
      <xdr:colOff>212725</xdr:colOff>
      <xdr:row>73</xdr:row>
      <xdr:rowOff>166922</xdr:rowOff>
    </xdr:to>
    <xdr:sp macro="" textlink="">
      <xdr:nvSpPr>
        <xdr:cNvPr id="633" name="円/楕円 632"/>
        <xdr:cNvSpPr/>
      </xdr:nvSpPr>
      <xdr:spPr>
        <a:xfrm>
          <a:off x="14541500" y="12581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72</xdr:row>
      <xdr:rowOff>11999</xdr:rowOff>
    </xdr:from>
    <xdr:ext cx="534377" cy="259045"/>
    <xdr:sp macro="" textlink="">
      <xdr:nvSpPr>
        <xdr:cNvPr id="634" name="テキスト ボックス 633"/>
        <xdr:cNvSpPr txBox="1"/>
      </xdr:nvSpPr>
      <xdr:spPr>
        <a:xfrm>
          <a:off x="14325111" y="12356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40,972</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99318</xdr:rowOff>
    </xdr:from>
    <xdr:to>
      <xdr:col>20</xdr:col>
      <xdr:colOff>9525</xdr:colOff>
      <xdr:row>74</xdr:row>
      <xdr:rowOff>29468</xdr:rowOff>
    </xdr:to>
    <xdr:sp macro="" textlink="">
      <xdr:nvSpPr>
        <xdr:cNvPr id="635" name="円/楕円 634"/>
        <xdr:cNvSpPr/>
      </xdr:nvSpPr>
      <xdr:spPr>
        <a:xfrm>
          <a:off x="13652500" y="12615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20595</xdr:rowOff>
    </xdr:from>
    <xdr:ext cx="534377" cy="259045"/>
    <xdr:sp macro="" textlink="">
      <xdr:nvSpPr>
        <xdr:cNvPr id="636" name="テキスト ボックス 635"/>
        <xdr:cNvSpPr txBox="1"/>
      </xdr:nvSpPr>
      <xdr:spPr>
        <a:xfrm>
          <a:off x="13436111" y="12707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39,931</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135992</xdr:rowOff>
    </xdr:from>
    <xdr:to>
      <xdr:col>18</xdr:col>
      <xdr:colOff>492125</xdr:colOff>
      <xdr:row>74</xdr:row>
      <xdr:rowOff>66142</xdr:rowOff>
    </xdr:to>
    <xdr:sp macro="" textlink="">
      <xdr:nvSpPr>
        <xdr:cNvPr id="637" name="円/楕円 636"/>
        <xdr:cNvSpPr/>
      </xdr:nvSpPr>
      <xdr:spPr>
        <a:xfrm>
          <a:off x="12763500" y="12651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72</xdr:row>
      <xdr:rowOff>82669</xdr:rowOff>
    </xdr:from>
    <xdr:ext cx="534377" cy="259045"/>
    <xdr:sp macro="" textlink="">
      <xdr:nvSpPr>
        <xdr:cNvPr id="638" name="テキスト ボックス 637"/>
        <xdr:cNvSpPr txBox="1"/>
      </xdr:nvSpPr>
      <xdr:spPr>
        <a:xfrm>
          <a:off x="12547111" y="12427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38,808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9" name="正方形/長方形 63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0" name="正方形/長方形 63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1" name="正方形/長方形 64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14/48</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2" name="正方形/長方形 64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3" name="正方形/長方形 64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4" name="正方形/長方形 64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5" name="正方形/長方形 64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22,821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6" name="正方形/長方形 64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7" name="テキスト ボックス 64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8" name="直線コネクタ 64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9" name="直線コネクタ 648"/>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50" name="テキスト ボックス 649"/>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51" name="直線コネクタ 650"/>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52" name="テキスト ボックス 651"/>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53" name="直線コネクタ 652"/>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111777</xdr:rowOff>
    </xdr:from>
    <xdr:ext cx="531299" cy="259045"/>
    <xdr:sp macro="" textlink="">
      <xdr:nvSpPr>
        <xdr:cNvPr id="654" name="テキスト ボックス 653"/>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5" name="直線コネクタ 654"/>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168927</xdr:rowOff>
    </xdr:from>
    <xdr:ext cx="531299" cy="259045"/>
    <xdr:sp macro="" textlink="">
      <xdr:nvSpPr>
        <xdr:cNvPr id="656" name="テキスト ボックス 655"/>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7" name="直線コネクタ 65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58" name="テキスト ボックス 657"/>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41173</xdr:rowOff>
    </xdr:from>
    <xdr:to>
      <xdr:col>23</xdr:col>
      <xdr:colOff>516889</xdr:colOff>
      <xdr:row>98</xdr:row>
      <xdr:rowOff>119262</xdr:rowOff>
    </xdr:to>
    <xdr:cxnSp macro="">
      <xdr:nvCxnSpPr>
        <xdr:cNvPr id="660" name="直線コネクタ 659"/>
        <xdr:cNvCxnSpPr/>
      </xdr:nvCxnSpPr>
      <xdr:spPr>
        <a:xfrm flipV="1">
          <a:off x="16317595" y="15471673"/>
          <a:ext cx="1269" cy="14496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123089</xdr:rowOff>
    </xdr:from>
    <xdr:ext cx="378565" cy="259045"/>
    <xdr:sp macro="" textlink="">
      <xdr:nvSpPr>
        <xdr:cNvPr id="661" name="積立金最小値テキスト"/>
        <xdr:cNvSpPr txBox="1"/>
      </xdr:nvSpPr>
      <xdr:spPr>
        <a:xfrm>
          <a:off x="16370300" y="169251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23</xdr:col>
      <xdr:colOff>428625</xdr:colOff>
      <xdr:row>98</xdr:row>
      <xdr:rowOff>119262</xdr:rowOff>
    </xdr:from>
    <xdr:to>
      <xdr:col>23</xdr:col>
      <xdr:colOff>606425</xdr:colOff>
      <xdr:row>98</xdr:row>
      <xdr:rowOff>119262</xdr:rowOff>
    </xdr:to>
    <xdr:cxnSp macro="">
      <xdr:nvCxnSpPr>
        <xdr:cNvPr id="662" name="直線コネクタ 661"/>
        <xdr:cNvCxnSpPr/>
      </xdr:nvCxnSpPr>
      <xdr:spPr>
        <a:xfrm>
          <a:off x="16230600" y="16921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159300</xdr:rowOff>
    </xdr:from>
    <xdr:ext cx="534377" cy="259045"/>
    <xdr:sp macro="" textlink="">
      <xdr:nvSpPr>
        <xdr:cNvPr id="663" name="積立金最大値テキスト"/>
        <xdr:cNvSpPr txBox="1"/>
      </xdr:nvSpPr>
      <xdr:spPr>
        <a:xfrm>
          <a:off x="16370300" y="15246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32,155</a:t>
          </a:r>
          <a:endParaRPr kumimoji="1" lang="ja-JP" altLang="en-US" sz="1000" b="1">
            <a:latin typeface="ＭＳ Ｐゴシック"/>
          </a:endParaRPr>
        </a:p>
      </xdr:txBody>
    </xdr:sp>
    <xdr:clientData/>
  </xdr:oneCellAnchor>
  <xdr:twoCellAnchor>
    <xdr:from>
      <xdr:col>23</xdr:col>
      <xdr:colOff>428625</xdr:colOff>
      <xdr:row>90</xdr:row>
      <xdr:rowOff>41173</xdr:rowOff>
    </xdr:from>
    <xdr:to>
      <xdr:col>23</xdr:col>
      <xdr:colOff>606425</xdr:colOff>
      <xdr:row>90</xdr:row>
      <xdr:rowOff>41173</xdr:rowOff>
    </xdr:to>
    <xdr:cxnSp macro="">
      <xdr:nvCxnSpPr>
        <xdr:cNvPr id="664" name="直線コネクタ 663"/>
        <xdr:cNvCxnSpPr/>
      </xdr:nvCxnSpPr>
      <xdr:spPr>
        <a:xfrm>
          <a:off x="16230600" y="1547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86254</xdr:rowOff>
    </xdr:from>
    <xdr:to>
      <xdr:col>23</xdr:col>
      <xdr:colOff>517525</xdr:colOff>
      <xdr:row>96</xdr:row>
      <xdr:rowOff>103947</xdr:rowOff>
    </xdr:to>
    <xdr:cxnSp macro="">
      <xdr:nvCxnSpPr>
        <xdr:cNvPr id="665" name="直線コネクタ 664"/>
        <xdr:cNvCxnSpPr/>
      </xdr:nvCxnSpPr>
      <xdr:spPr>
        <a:xfrm>
          <a:off x="15481300" y="16545454"/>
          <a:ext cx="838200" cy="17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118167</xdr:rowOff>
    </xdr:from>
    <xdr:ext cx="469744" cy="259045"/>
    <xdr:sp macro="" textlink="">
      <xdr:nvSpPr>
        <xdr:cNvPr id="666" name="積立金平均値テキスト"/>
        <xdr:cNvSpPr txBox="1"/>
      </xdr:nvSpPr>
      <xdr:spPr>
        <a:xfrm>
          <a:off x="16370300" y="165773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6,388</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139740</xdr:rowOff>
    </xdr:from>
    <xdr:to>
      <xdr:col>23</xdr:col>
      <xdr:colOff>568325</xdr:colOff>
      <xdr:row>97</xdr:row>
      <xdr:rowOff>69890</xdr:rowOff>
    </xdr:to>
    <xdr:sp macro="" textlink="">
      <xdr:nvSpPr>
        <xdr:cNvPr id="667" name="フローチャート : 判断 666"/>
        <xdr:cNvSpPr/>
      </xdr:nvSpPr>
      <xdr:spPr>
        <a:xfrm>
          <a:off x="16268700" y="1659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86254</xdr:rowOff>
    </xdr:from>
    <xdr:to>
      <xdr:col>22</xdr:col>
      <xdr:colOff>365125</xdr:colOff>
      <xdr:row>96</xdr:row>
      <xdr:rowOff>153370</xdr:rowOff>
    </xdr:to>
    <xdr:cxnSp macro="">
      <xdr:nvCxnSpPr>
        <xdr:cNvPr id="668" name="直線コネクタ 667"/>
        <xdr:cNvCxnSpPr/>
      </xdr:nvCxnSpPr>
      <xdr:spPr>
        <a:xfrm flipV="1">
          <a:off x="14592300" y="16545454"/>
          <a:ext cx="889000" cy="67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121362</xdr:rowOff>
    </xdr:from>
    <xdr:to>
      <xdr:col>22</xdr:col>
      <xdr:colOff>415925</xdr:colOff>
      <xdr:row>97</xdr:row>
      <xdr:rowOff>51512</xdr:rowOff>
    </xdr:to>
    <xdr:sp macro="" textlink="">
      <xdr:nvSpPr>
        <xdr:cNvPr id="669" name="フローチャート : 判断 668"/>
        <xdr:cNvSpPr/>
      </xdr:nvSpPr>
      <xdr:spPr>
        <a:xfrm>
          <a:off x="15430500" y="1658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97</xdr:row>
      <xdr:rowOff>42639</xdr:rowOff>
    </xdr:from>
    <xdr:ext cx="469744" cy="259045"/>
    <xdr:sp macro="" textlink="">
      <xdr:nvSpPr>
        <xdr:cNvPr id="670" name="テキスト ボックス 669"/>
        <xdr:cNvSpPr txBox="1"/>
      </xdr:nvSpPr>
      <xdr:spPr>
        <a:xfrm>
          <a:off x="15246427" y="16673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6,790</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147107</xdr:rowOff>
    </xdr:from>
    <xdr:to>
      <xdr:col>21</xdr:col>
      <xdr:colOff>161925</xdr:colOff>
      <xdr:row>96</xdr:row>
      <xdr:rowOff>153370</xdr:rowOff>
    </xdr:to>
    <xdr:cxnSp macro="">
      <xdr:nvCxnSpPr>
        <xdr:cNvPr id="671" name="直線コネクタ 670"/>
        <xdr:cNvCxnSpPr/>
      </xdr:nvCxnSpPr>
      <xdr:spPr>
        <a:xfrm>
          <a:off x="13703300" y="16434857"/>
          <a:ext cx="889000" cy="177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40391</xdr:rowOff>
    </xdr:from>
    <xdr:to>
      <xdr:col>21</xdr:col>
      <xdr:colOff>212725</xdr:colOff>
      <xdr:row>96</xdr:row>
      <xdr:rowOff>141991</xdr:rowOff>
    </xdr:to>
    <xdr:sp macro="" textlink="">
      <xdr:nvSpPr>
        <xdr:cNvPr id="672" name="フローチャート : 判断 671"/>
        <xdr:cNvSpPr/>
      </xdr:nvSpPr>
      <xdr:spPr>
        <a:xfrm>
          <a:off x="14541500" y="16499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94</xdr:row>
      <xdr:rowOff>158518</xdr:rowOff>
    </xdr:from>
    <xdr:ext cx="469744" cy="259045"/>
    <xdr:sp macro="" textlink="">
      <xdr:nvSpPr>
        <xdr:cNvPr id="673" name="テキスト ボックス 672"/>
        <xdr:cNvSpPr txBox="1"/>
      </xdr:nvSpPr>
      <xdr:spPr>
        <a:xfrm>
          <a:off x="14357427" y="16274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8,561</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147107</xdr:rowOff>
    </xdr:from>
    <xdr:to>
      <xdr:col>19</xdr:col>
      <xdr:colOff>644525</xdr:colOff>
      <xdr:row>96</xdr:row>
      <xdr:rowOff>30704</xdr:rowOff>
    </xdr:to>
    <xdr:cxnSp macro="">
      <xdr:nvCxnSpPr>
        <xdr:cNvPr id="674" name="直線コネクタ 673"/>
        <xdr:cNvCxnSpPr/>
      </xdr:nvCxnSpPr>
      <xdr:spPr>
        <a:xfrm flipV="1">
          <a:off x="12814300" y="16434857"/>
          <a:ext cx="889000" cy="55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159217</xdr:rowOff>
    </xdr:from>
    <xdr:to>
      <xdr:col>20</xdr:col>
      <xdr:colOff>9525</xdr:colOff>
      <xdr:row>96</xdr:row>
      <xdr:rowOff>89367</xdr:rowOff>
    </xdr:to>
    <xdr:sp macro="" textlink="">
      <xdr:nvSpPr>
        <xdr:cNvPr id="675" name="フローチャート : 判断 674"/>
        <xdr:cNvSpPr/>
      </xdr:nvSpPr>
      <xdr:spPr>
        <a:xfrm>
          <a:off x="13652500" y="16446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96</xdr:row>
      <xdr:rowOff>80494</xdr:rowOff>
    </xdr:from>
    <xdr:ext cx="469744" cy="259045"/>
    <xdr:sp macro="" textlink="">
      <xdr:nvSpPr>
        <xdr:cNvPr id="676" name="テキスト ボックス 675"/>
        <xdr:cNvSpPr txBox="1"/>
      </xdr:nvSpPr>
      <xdr:spPr>
        <a:xfrm>
          <a:off x="13468427" y="16539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9,712</a:t>
          </a:r>
          <a:endParaRPr kumimoji="1" lang="ja-JP" altLang="en-US" sz="1000" b="1">
            <a:solidFill>
              <a:srgbClr val="000080"/>
            </a:solidFill>
            <a:latin typeface="ＭＳ Ｐゴシック"/>
          </a:endParaRPr>
        </a:p>
      </xdr:txBody>
    </xdr:sp>
    <xdr:clientData/>
  </xdr:oneCellAnchor>
  <xdr:twoCellAnchor>
    <xdr:from>
      <xdr:col>18</xdr:col>
      <xdr:colOff>390525</xdr:colOff>
      <xdr:row>92</xdr:row>
      <xdr:rowOff>125568</xdr:rowOff>
    </xdr:from>
    <xdr:to>
      <xdr:col>18</xdr:col>
      <xdr:colOff>492125</xdr:colOff>
      <xdr:row>93</xdr:row>
      <xdr:rowOff>55718</xdr:rowOff>
    </xdr:to>
    <xdr:sp macro="" textlink="">
      <xdr:nvSpPr>
        <xdr:cNvPr id="677" name="フローチャート : 判断 676"/>
        <xdr:cNvSpPr/>
      </xdr:nvSpPr>
      <xdr:spPr>
        <a:xfrm>
          <a:off x="12763500" y="1589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91</xdr:row>
      <xdr:rowOff>72245</xdr:rowOff>
    </xdr:from>
    <xdr:ext cx="534377" cy="259045"/>
    <xdr:sp macro="" textlink="">
      <xdr:nvSpPr>
        <xdr:cNvPr id="678" name="テキスト ボックス 677"/>
        <xdr:cNvSpPr txBox="1"/>
      </xdr:nvSpPr>
      <xdr:spPr>
        <a:xfrm>
          <a:off x="12547111" y="15674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9" name="テキスト ボックス 67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0" name="テキスト ボックス 67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1" name="テキスト ボックス 68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2" name="テキスト ボックス 68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3" name="テキスト ボックス 68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53147</xdr:rowOff>
    </xdr:from>
    <xdr:to>
      <xdr:col>23</xdr:col>
      <xdr:colOff>568325</xdr:colOff>
      <xdr:row>96</xdr:row>
      <xdr:rowOff>154747</xdr:rowOff>
    </xdr:to>
    <xdr:sp macro="" textlink="">
      <xdr:nvSpPr>
        <xdr:cNvPr id="684" name="円/楕円 683"/>
        <xdr:cNvSpPr/>
      </xdr:nvSpPr>
      <xdr:spPr>
        <a:xfrm>
          <a:off x="16268700" y="16512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76024</xdr:rowOff>
    </xdr:from>
    <xdr:ext cx="469744" cy="259045"/>
    <xdr:sp macro="" textlink="">
      <xdr:nvSpPr>
        <xdr:cNvPr id="685" name="積立金該当値テキスト"/>
        <xdr:cNvSpPr txBox="1"/>
      </xdr:nvSpPr>
      <xdr:spPr>
        <a:xfrm>
          <a:off x="16370300" y="16363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8,282</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35454</xdr:rowOff>
    </xdr:from>
    <xdr:to>
      <xdr:col>22</xdr:col>
      <xdr:colOff>415925</xdr:colOff>
      <xdr:row>96</xdr:row>
      <xdr:rowOff>137054</xdr:rowOff>
    </xdr:to>
    <xdr:sp macro="" textlink="">
      <xdr:nvSpPr>
        <xdr:cNvPr id="686" name="円/楕円 685"/>
        <xdr:cNvSpPr/>
      </xdr:nvSpPr>
      <xdr:spPr>
        <a:xfrm>
          <a:off x="15430500" y="16494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94</xdr:row>
      <xdr:rowOff>153581</xdr:rowOff>
    </xdr:from>
    <xdr:ext cx="469744" cy="259045"/>
    <xdr:sp macro="" textlink="">
      <xdr:nvSpPr>
        <xdr:cNvPr id="687" name="テキスト ボックス 686"/>
        <xdr:cNvSpPr txBox="1"/>
      </xdr:nvSpPr>
      <xdr:spPr>
        <a:xfrm>
          <a:off x="15246427" y="16269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8,669</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102570</xdr:rowOff>
    </xdr:from>
    <xdr:to>
      <xdr:col>21</xdr:col>
      <xdr:colOff>212725</xdr:colOff>
      <xdr:row>97</xdr:row>
      <xdr:rowOff>32720</xdr:rowOff>
    </xdr:to>
    <xdr:sp macro="" textlink="">
      <xdr:nvSpPr>
        <xdr:cNvPr id="688" name="円/楕円 687"/>
        <xdr:cNvSpPr/>
      </xdr:nvSpPr>
      <xdr:spPr>
        <a:xfrm>
          <a:off x="14541500" y="1656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97</xdr:row>
      <xdr:rowOff>23847</xdr:rowOff>
    </xdr:from>
    <xdr:ext cx="469744" cy="259045"/>
    <xdr:sp macro="" textlink="">
      <xdr:nvSpPr>
        <xdr:cNvPr id="689" name="テキスト ボックス 688"/>
        <xdr:cNvSpPr txBox="1"/>
      </xdr:nvSpPr>
      <xdr:spPr>
        <a:xfrm>
          <a:off x="14357427" y="16654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7,201</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96307</xdr:rowOff>
    </xdr:from>
    <xdr:to>
      <xdr:col>20</xdr:col>
      <xdr:colOff>9525</xdr:colOff>
      <xdr:row>96</xdr:row>
      <xdr:rowOff>26457</xdr:rowOff>
    </xdr:to>
    <xdr:sp macro="" textlink="">
      <xdr:nvSpPr>
        <xdr:cNvPr id="690" name="円/楕円 689"/>
        <xdr:cNvSpPr/>
      </xdr:nvSpPr>
      <xdr:spPr>
        <a:xfrm>
          <a:off x="13652500" y="16384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42984</xdr:rowOff>
    </xdr:from>
    <xdr:ext cx="534377" cy="259045"/>
    <xdr:sp macro="" textlink="">
      <xdr:nvSpPr>
        <xdr:cNvPr id="691" name="テキスト ボックス 690"/>
        <xdr:cNvSpPr txBox="1"/>
      </xdr:nvSpPr>
      <xdr:spPr>
        <a:xfrm>
          <a:off x="13436111" y="16159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11,088</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151354</xdr:rowOff>
    </xdr:from>
    <xdr:to>
      <xdr:col>18</xdr:col>
      <xdr:colOff>492125</xdr:colOff>
      <xdr:row>96</xdr:row>
      <xdr:rowOff>81504</xdr:rowOff>
    </xdr:to>
    <xdr:sp macro="" textlink="">
      <xdr:nvSpPr>
        <xdr:cNvPr id="692" name="円/楕円 691"/>
        <xdr:cNvSpPr/>
      </xdr:nvSpPr>
      <xdr:spPr>
        <a:xfrm>
          <a:off x="12763500" y="16439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96</xdr:row>
      <xdr:rowOff>72631</xdr:rowOff>
    </xdr:from>
    <xdr:ext cx="469744" cy="259045"/>
    <xdr:sp macro="" textlink="">
      <xdr:nvSpPr>
        <xdr:cNvPr id="693" name="テキスト ボックス 692"/>
        <xdr:cNvSpPr txBox="1"/>
      </xdr:nvSpPr>
      <xdr:spPr>
        <a:xfrm>
          <a:off x="12579427" y="16531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9,884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4" name="正方形/長方形 69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5" name="正方形/長方形 69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6" name="正方形/長方形 69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35/48</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7" name="正方形/長方形 69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8" name="正方形/長方形 69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9" name="正方形/長方形 69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0" name="正方形/長方形 69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1" name="正方形/長方形 70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2" name="テキスト ボックス 70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3" name="直線コネクタ 70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04" name="直線コネクタ 703"/>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5" name="テキスト ボックス 704"/>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6" name="直線コネクタ 705"/>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7" name="テキスト ボックス 706"/>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8" name="直線コネクタ 707"/>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9" name="テキスト ボックス 708"/>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10" name="直線コネクタ 709"/>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11" name="テキスト ボックス 710"/>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12" name="直線コネクタ 711"/>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13" name="テキスト ボックス 712"/>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14" name="直線コネクタ 713"/>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5" name="テキスト ボックス 714"/>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6" name="直線コネクタ 71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7" name="テキスト ボックス 71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38953</xdr:rowOff>
    </xdr:from>
    <xdr:to>
      <xdr:col>32</xdr:col>
      <xdr:colOff>186689</xdr:colOff>
      <xdr:row>39</xdr:row>
      <xdr:rowOff>98878</xdr:rowOff>
    </xdr:to>
    <xdr:cxnSp macro="">
      <xdr:nvCxnSpPr>
        <xdr:cNvPr id="719" name="直線コネクタ 718"/>
        <xdr:cNvCxnSpPr/>
      </xdr:nvCxnSpPr>
      <xdr:spPr>
        <a:xfrm flipV="1">
          <a:off x="22159595" y="5182453"/>
          <a:ext cx="1269" cy="16029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20"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21" name="直線コネクタ 720"/>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157080</xdr:rowOff>
    </xdr:from>
    <xdr:ext cx="469744" cy="259045"/>
    <xdr:sp macro="" textlink="">
      <xdr:nvSpPr>
        <xdr:cNvPr id="722" name="投資及び出資金最大値テキスト"/>
        <xdr:cNvSpPr txBox="1"/>
      </xdr:nvSpPr>
      <xdr:spPr>
        <a:xfrm>
          <a:off x="22212300" y="4957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9,817</a:t>
          </a:r>
          <a:endParaRPr kumimoji="1" lang="ja-JP" altLang="en-US" sz="1000" b="1">
            <a:latin typeface="ＭＳ Ｐゴシック"/>
          </a:endParaRPr>
        </a:p>
      </xdr:txBody>
    </xdr:sp>
    <xdr:clientData/>
  </xdr:oneCellAnchor>
  <xdr:twoCellAnchor>
    <xdr:from>
      <xdr:col>32</xdr:col>
      <xdr:colOff>98425</xdr:colOff>
      <xdr:row>30</xdr:row>
      <xdr:rowOff>38953</xdr:rowOff>
    </xdr:from>
    <xdr:to>
      <xdr:col>32</xdr:col>
      <xdr:colOff>276225</xdr:colOff>
      <xdr:row>30</xdr:row>
      <xdr:rowOff>38953</xdr:rowOff>
    </xdr:to>
    <xdr:cxnSp macro="">
      <xdr:nvCxnSpPr>
        <xdr:cNvPr id="723" name="直線コネクタ 722"/>
        <xdr:cNvCxnSpPr/>
      </xdr:nvCxnSpPr>
      <xdr:spPr>
        <a:xfrm>
          <a:off x="22072600" y="5182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54791</xdr:rowOff>
    </xdr:from>
    <xdr:to>
      <xdr:col>32</xdr:col>
      <xdr:colOff>187325</xdr:colOff>
      <xdr:row>39</xdr:row>
      <xdr:rowOff>55771</xdr:rowOff>
    </xdr:to>
    <xdr:cxnSp macro="">
      <xdr:nvCxnSpPr>
        <xdr:cNvPr id="724" name="直線コネクタ 723"/>
        <xdr:cNvCxnSpPr/>
      </xdr:nvCxnSpPr>
      <xdr:spPr>
        <a:xfrm>
          <a:off x="21323300" y="6741341"/>
          <a:ext cx="838200" cy="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102143</xdr:rowOff>
    </xdr:from>
    <xdr:ext cx="469744" cy="259045"/>
    <xdr:sp macro="" textlink="">
      <xdr:nvSpPr>
        <xdr:cNvPr id="725" name="投資及び出資金平均値テキスト"/>
        <xdr:cNvSpPr txBox="1"/>
      </xdr:nvSpPr>
      <xdr:spPr>
        <a:xfrm>
          <a:off x="22212300" y="62743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1,909</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79266</xdr:rowOff>
    </xdr:from>
    <xdr:to>
      <xdr:col>32</xdr:col>
      <xdr:colOff>238125</xdr:colOff>
      <xdr:row>38</xdr:row>
      <xdr:rowOff>9416</xdr:rowOff>
    </xdr:to>
    <xdr:sp macro="" textlink="">
      <xdr:nvSpPr>
        <xdr:cNvPr id="726" name="フローチャート : 判断 725"/>
        <xdr:cNvSpPr/>
      </xdr:nvSpPr>
      <xdr:spPr>
        <a:xfrm>
          <a:off x="22110700" y="642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54791</xdr:rowOff>
    </xdr:from>
    <xdr:to>
      <xdr:col>31</xdr:col>
      <xdr:colOff>34925</xdr:colOff>
      <xdr:row>39</xdr:row>
      <xdr:rowOff>67038</xdr:rowOff>
    </xdr:to>
    <xdr:cxnSp macro="">
      <xdr:nvCxnSpPr>
        <xdr:cNvPr id="727" name="直線コネクタ 726"/>
        <xdr:cNvCxnSpPr/>
      </xdr:nvCxnSpPr>
      <xdr:spPr>
        <a:xfrm flipV="1">
          <a:off x="20434300" y="6741341"/>
          <a:ext cx="889000" cy="12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91186</xdr:rowOff>
    </xdr:from>
    <xdr:to>
      <xdr:col>31</xdr:col>
      <xdr:colOff>85725</xdr:colOff>
      <xdr:row>38</xdr:row>
      <xdr:rowOff>21336</xdr:rowOff>
    </xdr:to>
    <xdr:sp macro="" textlink="">
      <xdr:nvSpPr>
        <xdr:cNvPr id="728" name="フローチャート : 判断 727"/>
        <xdr:cNvSpPr/>
      </xdr:nvSpPr>
      <xdr:spPr>
        <a:xfrm>
          <a:off x="21272500" y="643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37863</xdr:rowOff>
    </xdr:from>
    <xdr:ext cx="469744" cy="259045"/>
    <xdr:sp macro="" textlink="">
      <xdr:nvSpPr>
        <xdr:cNvPr id="729" name="テキスト ボックス 728"/>
        <xdr:cNvSpPr txBox="1"/>
      </xdr:nvSpPr>
      <xdr:spPr>
        <a:xfrm>
          <a:off x="21088427" y="621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67038</xdr:rowOff>
    </xdr:from>
    <xdr:to>
      <xdr:col>29</xdr:col>
      <xdr:colOff>517525</xdr:colOff>
      <xdr:row>39</xdr:row>
      <xdr:rowOff>98878</xdr:rowOff>
    </xdr:to>
    <xdr:cxnSp macro="">
      <xdr:nvCxnSpPr>
        <xdr:cNvPr id="730" name="直線コネクタ 729"/>
        <xdr:cNvCxnSpPr/>
      </xdr:nvCxnSpPr>
      <xdr:spPr>
        <a:xfrm flipV="1">
          <a:off x="19545300" y="6753588"/>
          <a:ext cx="889000" cy="31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71918</xdr:rowOff>
    </xdr:from>
    <xdr:to>
      <xdr:col>29</xdr:col>
      <xdr:colOff>568325</xdr:colOff>
      <xdr:row>38</xdr:row>
      <xdr:rowOff>2068</xdr:rowOff>
    </xdr:to>
    <xdr:sp macro="" textlink="">
      <xdr:nvSpPr>
        <xdr:cNvPr id="731" name="フローチャート : 判断 730"/>
        <xdr:cNvSpPr/>
      </xdr:nvSpPr>
      <xdr:spPr>
        <a:xfrm>
          <a:off x="20383500" y="6415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18595</xdr:rowOff>
    </xdr:from>
    <xdr:ext cx="469744" cy="259045"/>
    <xdr:sp macro="" textlink="">
      <xdr:nvSpPr>
        <xdr:cNvPr id="732" name="テキスト ボックス 731"/>
        <xdr:cNvSpPr txBox="1"/>
      </xdr:nvSpPr>
      <xdr:spPr>
        <a:xfrm>
          <a:off x="20199427" y="6190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33" name="直線コネクタ 732"/>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168584</xdr:rowOff>
    </xdr:from>
    <xdr:to>
      <xdr:col>28</xdr:col>
      <xdr:colOff>365125</xdr:colOff>
      <xdr:row>38</xdr:row>
      <xdr:rowOff>98734</xdr:rowOff>
    </xdr:to>
    <xdr:sp macro="" textlink="">
      <xdr:nvSpPr>
        <xdr:cNvPr id="734" name="フローチャート : 判断 733"/>
        <xdr:cNvSpPr/>
      </xdr:nvSpPr>
      <xdr:spPr>
        <a:xfrm>
          <a:off x="19494500" y="6512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115261</xdr:rowOff>
    </xdr:from>
    <xdr:ext cx="469744" cy="259045"/>
    <xdr:sp macro="" textlink="">
      <xdr:nvSpPr>
        <xdr:cNvPr id="735" name="テキスト ボックス 734"/>
        <xdr:cNvSpPr txBox="1"/>
      </xdr:nvSpPr>
      <xdr:spPr>
        <a:xfrm>
          <a:off x="19310427" y="6287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129068</xdr:rowOff>
    </xdr:from>
    <xdr:to>
      <xdr:col>27</xdr:col>
      <xdr:colOff>161925</xdr:colOff>
      <xdr:row>39</xdr:row>
      <xdr:rowOff>59218</xdr:rowOff>
    </xdr:to>
    <xdr:sp macro="" textlink="">
      <xdr:nvSpPr>
        <xdr:cNvPr id="736" name="フローチャート : 判断 735"/>
        <xdr:cNvSpPr/>
      </xdr:nvSpPr>
      <xdr:spPr>
        <a:xfrm>
          <a:off x="18605500" y="6644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75745</xdr:rowOff>
    </xdr:from>
    <xdr:ext cx="378565" cy="259045"/>
    <xdr:sp macro="" textlink="">
      <xdr:nvSpPr>
        <xdr:cNvPr id="737" name="テキスト ボックス 736"/>
        <xdr:cNvSpPr txBox="1"/>
      </xdr:nvSpPr>
      <xdr:spPr>
        <a:xfrm>
          <a:off x="18467017" y="64193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8" name="テキスト ボックス 73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9" name="テキスト ボックス 73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0" name="テキスト ボックス 73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1" name="テキスト ボックス 74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2" name="テキスト ボックス 74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39</xdr:row>
      <xdr:rowOff>4971</xdr:rowOff>
    </xdr:from>
    <xdr:to>
      <xdr:col>32</xdr:col>
      <xdr:colOff>238125</xdr:colOff>
      <xdr:row>39</xdr:row>
      <xdr:rowOff>106571</xdr:rowOff>
    </xdr:to>
    <xdr:sp macro="" textlink="">
      <xdr:nvSpPr>
        <xdr:cNvPr id="743" name="円/楕円 742"/>
        <xdr:cNvSpPr/>
      </xdr:nvSpPr>
      <xdr:spPr>
        <a:xfrm>
          <a:off x="22110700" y="6691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91348</xdr:rowOff>
    </xdr:from>
    <xdr:ext cx="378565" cy="259045"/>
    <xdr:sp macro="" textlink="">
      <xdr:nvSpPr>
        <xdr:cNvPr id="744" name="投資及び出資金該当値テキスト"/>
        <xdr:cNvSpPr txBox="1"/>
      </xdr:nvSpPr>
      <xdr:spPr>
        <a:xfrm>
          <a:off x="22212300" y="66064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3991</xdr:rowOff>
    </xdr:from>
    <xdr:to>
      <xdr:col>31</xdr:col>
      <xdr:colOff>85725</xdr:colOff>
      <xdr:row>39</xdr:row>
      <xdr:rowOff>105591</xdr:rowOff>
    </xdr:to>
    <xdr:sp macro="" textlink="">
      <xdr:nvSpPr>
        <xdr:cNvPr id="745" name="円/楕円 744"/>
        <xdr:cNvSpPr/>
      </xdr:nvSpPr>
      <xdr:spPr>
        <a:xfrm>
          <a:off x="21272500" y="6690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96718</xdr:rowOff>
    </xdr:from>
    <xdr:ext cx="378565" cy="259045"/>
    <xdr:sp macro="" textlink="">
      <xdr:nvSpPr>
        <xdr:cNvPr id="746" name="テキスト ボックス 745"/>
        <xdr:cNvSpPr txBox="1"/>
      </xdr:nvSpPr>
      <xdr:spPr>
        <a:xfrm>
          <a:off x="21134017" y="67832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16238</xdr:rowOff>
    </xdr:from>
    <xdr:to>
      <xdr:col>29</xdr:col>
      <xdr:colOff>568325</xdr:colOff>
      <xdr:row>39</xdr:row>
      <xdr:rowOff>117838</xdr:rowOff>
    </xdr:to>
    <xdr:sp macro="" textlink="">
      <xdr:nvSpPr>
        <xdr:cNvPr id="747" name="円/楕円 746"/>
        <xdr:cNvSpPr/>
      </xdr:nvSpPr>
      <xdr:spPr>
        <a:xfrm>
          <a:off x="20383500" y="670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108965</xdr:rowOff>
    </xdr:from>
    <xdr:ext cx="378565" cy="259045"/>
    <xdr:sp macro="" textlink="">
      <xdr:nvSpPr>
        <xdr:cNvPr id="748" name="テキスト ボックス 747"/>
        <xdr:cNvSpPr txBox="1"/>
      </xdr:nvSpPr>
      <xdr:spPr>
        <a:xfrm>
          <a:off x="20245017" y="6795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9" name="円/楕円 748"/>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50" name="テキスト ボックス 749"/>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51" name="円/楕円 750"/>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52" name="テキスト ボックス 751"/>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3" name="正方形/長方形 75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4" name="正方形/長方形 75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5" name="正方形/長方形 75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41/48</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6" name="正方形/長方形 75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7" name="正方形/長方形 75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8" name="正方形/長方形 75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9" name="正方形/長方形 75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60" name="正方形/長方形 75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61" name="テキスト ボックス 76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2" name="直線コネクタ 76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63" name="直線コネクタ 762"/>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64" name="テキスト ボックス 763"/>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65" name="直線コネクタ 764"/>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66" name="テキスト ボックス 765"/>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67" name="直線コネクタ 766"/>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68" name="テキスト ボックス 767"/>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69" name="直線コネクタ 768"/>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70" name="テキスト ボックス 769"/>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71" name="直線コネクタ 770"/>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72" name="テキスト ボックス 771"/>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73" name="直線コネクタ 772"/>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74" name="テキスト ボックス 773"/>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6" name="テキスト ボックス 77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7"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131111</xdr:rowOff>
    </xdr:from>
    <xdr:to>
      <xdr:col>32</xdr:col>
      <xdr:colOff>186689</xdr:colOff>
      <xdr:row>59</xdr:row>
      <xdr:rowOff>97866</xdr:rowOff>
    </xdr:to>
    <xdr:cxnSp macro="">
      <xdr:nvCxnSpPr>
        <xdr:cNvPr id="778" name="直線コネクタ 777"/>
        <xdr:cNvCxnSpPr/>
      </xdr:nvCxnSpPr>
      <xdr:spPr>
        <a:xfrm flipV="1">
          <a:off x="22159595" y="8703611"/>
          <a:ext cx="1269" cy="1509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101693</xdr:rowOff>
    </xdr:from>
    <xdr:ext cx="313932" cy="259045"/>
    <xdr:sp macro="" textlink="">
      <xdr:nvSpPr>
        <xdr:cNvPr id="779" name="貸付金最小値テキスト"/>
        <xdr:cNvSpPr txBox="1"/>
      </xdr:nvSpPr>
      <xdr:spPr>
        <a:xfrm>
          <a:off x="22212300" y="102172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32</xdr:col>
      <xdr:colOff>98425</xdr:colOff>
      <xdr:row>59</xdr:row>
      <xdr:rowOff>97866</xdr:rowOff>
    </xdr:from>
    <xdr:to>
      <xdr:col>32</xdr:col>
      <xdr:colOff>276225</xdr:colOff>
      <xdr:row>59</xdr:row>
      <xdr:rowOff>97866</xdr:rowOff>
    </xdr:to>
    <xdr:cxnSp macro="">
      <xdr:nvCxnSpPr>
        <xdr:cNvPr id="780" name="直線コネクタ 779"/>
        <xdr:cNvCxnSpPr/>
      </xdr:nvCxnSpPr>
      <xdr:spPr>
        <a:xfrm>
          <a:off x="22072600" y="10213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77788</xdr:rowOff>
    </xdr:from>
    <xdr:ext cx="534377" cy="259045"/>
    <xdr:sp macro="" textlink="">
      <xdr:nvSpPr>
        <xdr:cNvPr id="781" name="貸付金最大値テキスト"/>
        <xdr:cNvSpPr txBox="1"/>
      </xdr:nvSpPr>
      <xdr:spPr>
        <a:xfrm>
          <a:off x="22212300" y="8478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46,263</a:t>
          </a:r>
          <a:endParaRPr kumimoji="1" lang="ja-JP" altLang="en-US" sz="1000" b="1">
            <a:latin typeface="ＭＳ Ｐゴシック"/>
          </a:endParaRPr>
        </a:p>
      </xdr:txBody>
    </xdr:sp>
    <xdr:clientData/>
  </xdr:oneCellAnchor>
  <xdr:twoCellAnchor>
    <xdr:from>
      <xdr:col>32</xdr:col>
      <xdr:colOff>98425</xdr:colOff>
      <xdr:row>50</xdr:row>
      <xdr:rowOff>131111</xdr:rowOff>
    </xdr:from>
    <xdr:to>
      <xdr:col>32</xdr:col>
      <xdr:colOff>276225</xdr:colOff>
      <xdr:row>50</xdr:row>
      <xdr:rowOff>131111</xdr:rowOff>
    </xdr:to>
    <xdr:cxnSp macro="">
      <xdr:nvCxnSpPr>
        <xdr:cNvPr id="782" name="直線コネクタ 781"/>
        <xdr:cNvCxnSpPr/>
      </xdr:nvCxnSpPr>
      <xdr:spPr>
        <a:xfrm>
          <a:off x="22072600" y="8703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13741</xdr:rowOff>
    </xdr:from>
    <xdr:to>
      <xdr:col>32</xdr:col>
      <xdr:colOff>187325</xdr:colOff>
      <xdr:row>59</xdr:row>
      <xdr:rowOff>70696</xdr:rowOff>
    </xdr:to>
    <xdr:cxnSp macro="">
      <xdr:nvCxnSpPr>
        <xdr:cNvPr id="783" name="直線コネクタ 782"/>
        <xdr:cNvCxnSpPr/>
      </xdr:nvCxnSpPr>
      <xdr:spPr>
        <a:xfrm>
          <a:off x="21323300" y="10129291"/>
          <a:ext cx="838200" cy="56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156452</xdr:rowOff>
    </xdr:from>
    <xdr:ext cx="469744" cy="259045"/>
    <xdr:sp macro="" textlink="">
      <xdr:nvSpPr>
        <xdr:cNvPr id="784" name="貸付金平均値テキスト"/>
        <xdr:cNvSpPr txBox="1"/>
      </xdr:nvSpPr>
      <xdr:spPr>
        <a:xfrm>
          <a:off x="22212300" y="97576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7,882</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133575</xdr:rowOff>
    </xdr:from>
    <xdr:to>
      <xdr:col>32</xdr:col>
      <xdr:colOff>238125</xdr:colOff>
      <xdr:row>58</xdr:row>
      <xdr:rowOff>63725</xdr:rowOff>
    </xdr:to>
    <xdr:sp macro="" textlink="">
      <xdr:nvSpPr>
        <xdr:cNvPr id="785" name="フローチャート : 判断 784"/>
        <xdr:cNvSpPr/>
      </xdr:nvSpPr>
      <xdr:spPr>
        <a:xfrm>
          <a:off x="22110700" y="990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13741</xdr:rowOff>
    </xdr:from>
    <xdr:to>
      <xdr:col>31</xdr:col>
      <xdr:colOff>34925</xdr:colOff>
      <xdr:row>59</xdr:row>
      <xdr:rowOff>55738</xdr:rowOff>
    </xdr:to>
    <xdr:cxnSp macro="">
      <xdr:nvCxnSpPr>
        <xdr:cNvPr id="786" name="直線コネクタ 785"/>
        <xdr:cNvCxnSpPr/>
      </xdr:nvCxnSpPr>
      <xdr:spPr>
        <a:xfrm flipV="1">
          <a:off x="20434300" y="10129291"/>
          <a:ext cx="889000" cy="41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131714</xdr:rowOff>
    </xdr:from>
    <xdr:to>
      <xdr:col>31</xdr:col>
      <xdr:colOff>85725</xdr:colOff>
      <xdr:row>58</xdr:row>
      <xdr:rowOff>61864</xdr:rowOff>
    </xdr:to>
    <xdr:sp macro="" textlink="">
      <xdr:nvSpPr>
        <xdr:cNvPr id="787" name="フローチャート : 判断 786"/>
        <xdr:cNvSpPr/>
      </xdr:nvSpPr>
      <xdr:spPr>
        <a:xfrm>
          <a:off x="21272500" y="990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78391</xdr:rowOff>
    </xdr:from>
    <xdr:ext cx="469744" cy="259045"/>
    <xdr:sp macro="" textlink="">
      <xdr:nvSpPr>
        <xdr:cNvPr id="788" name="テキスト ボックス 787"/>
        <xdr:cNvSpPr txBox="1"/>
      </xdr:nvSpPr>
      <xdr:spPr>
        <a:xfrm>
          <a:off x="21088427" y="9679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7,939</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55738</xdr:rowOff>
    </xdr:from>
    <xdr:to>
      <xdr:col>29</xdr:col>
      <xdr:colOff>517525</xdr:colOff>
      <xdr:row>59</xdr:row>
      <xdr:rowOff>58449</xdr:rowOff>
    </xdr:to>
    <xdr:cxnSp macro="">
      <xdr:nvCxnSpPr>
        <xdr:cNvPr id="789" name="直線コネクタ 788"/>
        <xdr:cNvCxnSpPr/>
      </xdr:nvCxnSpPr>
      <xdr:spPr>
        <a:xfrm flipV="1">
          <a:off x="19545300" y="10171288"/>
          <a:ext cx="889000" cy="2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91251</xdr:rowOff>
    </xdr:from>
    <xdr:to>
      <xdr:col>29</xdr:col>
      <xdr:colOff>568325</xdr:colOff>
      <xdr:row>58</xdr:row>
      <xdr:rowOff>21401</xdr:rowOff>
    </xdr:to>
    <xdr:sp macro="" textlink="">
      <xdr:nvSpPr>
        <xdr:cNvPr id="790" name="フローチャート : 判断 789"/>
        <xdr:cNvSpPr/>
      </xdr:nvSpPr>
      <xdr:spPr>
        <a:xfrm>
          <a:off x="20383500" y="9863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37928</xdr:rowOff>
    </xdr:from>
    <xdr:ext cx="469744" cy="259045"/>
    <xdr:sp macro="" textlink="">
      <xdr:nvSpPr>
        <xdr:cNvPr id="791" name="テキスト ボックス 790"/>
        <xdr:cNvSpPr txBox="1"/>
      </xdr:nvSpPr>
      <xdr:spPr>
        <a:xfrm>
          <a:off x="20199427" y="9639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9,178</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161744</xdr:rowOff>
    </xdr:from>
    <xdr:to>
      <xdr:col>28</xdr:col>
      <xdr:colOff>314325</xdr:colOff>
      <xdr:row>59</xdr:row>
      <xdr:rowOff>58449</xdr:rowOff>
    </xdr:to>
    <xdr:cxnSp macro="">
      <xdr:nvCxnSpPr>
        <xdr:cNvPr id="792" name="直線コネクタ 791"/>
        <xdr:cNvCxnSpPr/>
      </xdr:nvCxnSpPr>
      <xdr:spPr>
        <a:xfrm>
          <a:off x="18656300" y="10105844"/>
          <a:ext cx="889000" cy="68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70187</xdr:rowOff>
    </xdr:from>
    <xdr:to>
      <xdr:col>28</xdr:col>
      <xdr:colOff>365125</xdr:colOff>
      <xdr:row>58</xdr:row>
      <xdr:rowOff>337</xdr:rowOff>
    </xdr:to>
    <xdr:sp macro="" textlink="">
      <xdr:nvSpPr>
        <xdr:cNvPr id="793" name="フローチャート : 判断 792"/>
        <xdr:cNvSpPr/>
      </xdr:nvSpPr>
      <xdr:spPr>
        <a:xfrm>
          <a:off x="19494500" y="984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16864</xdr:rowOff>
    </xdr:from>
    <xdr:ext cx="469744" cy="259045"/>
    <xdr:sp macro="" textlink="">
      <xdr:nvSpPr>
        <xdr:cNvPr id="794" name="テキスト ボックス 793"/>
        <xdr:cNvSpPr txBox="1"/>
      </xdr:nvSpPr>
      <xdr:spPr>
        <a:xfrm>
          <a:off x="19310427" y="961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9,823</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15780</xdr:rowOff>
    </xdr:from>
    <xdr:to>
      <xdr:col>27</xdr:col>
      <xdr:colOff>161925</xdr:colOff>
      <xdr:row>58</xdr:row>
      <xdr:rowOff>117380</xdr:rowOff>
    </xdr:to>
    <xdr:sp macro="" textlink="">
      <xdr:nvSpPr>
        <xdr:cNvPr id="795" name="フローチャート : 判断 794"/>
        <xdr:cNvSpPr/>
      </xdr:nvSpPr>
      <xdr:spPr>
        <a:xfrm>
          <a:off x="18605500" y="99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133907</xdr:rowOff>
    </xdr:from>
    <xdr:ext cx="469744" cy="259045"/>
    <xdr:sp macro="" textlink="">
      <xdr:nvSpPr>
        <xdr:cNvPr id="796" name="テキスト ボックス 795"/>
        <xdr:cNvSpPr txBox="1"/>
      </xdr:nvSpPr>
      <xdr:spPr>
        <a:xfrm>
          <a:off x="18421427" y="9735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59</xdr:row>
      <xdr:rowOff>19896</xdr:rowOff>
    </xdr:from>
    <xdr:to>
      <xdr:col>32</xdr:col>
      <xdr:colOff>238125</xdr:colOff>
      <xdr:row>59</xdr:row>
      <xdr:rowOff>121496</xdr:rowOff>
    </xdr:to>
    <xdr:sp macro="" textlink="">
      <xdr:nvSpPr>
        <xdr:cNvPr id="802" name="円/楕円 801"/>
        <xdr:cNvSpPr/>
      </xdr:nvSpPr>
      <xdr:spPr>
        <a:xfrm>
          <a:off x="22110700" y="1013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106273</xdr:rowOff>
    </xdr:from>
    <xdr:ext cx="378565" cy="259045"/>
    <xdr:sp macro="" textlink="">
      <xdr:nvSpPr>
        <xdr:cNvPr id="803" name="貸付金該当値テキスト"/>
        <xdr:cNvSpPr txBox="1"/>
      </xdr:nvSpPr>
      <xdr:spPr>
        <a:xfrm>
          <a:off x="22212300" y="100503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134391</xdr:rowOff>
    </xdr:from>
    <xdr:to>
      <xdr:col>31</xdr:col>
      <xdr:colOff>85725</xdr:colOff>
      <xdr:row>59</xdr:row>
      <xdr:rowOff>64541</xdr:rowOff>
    </xdr:to>
    <xdr:sp macro="" textlink="">
      <xdr:nvSpPr>
        <xdr:cNvPr id="804" name="円/楕円 803"/>
        <xdr:cNvSpPr/>
      </xdr:nvSpPr>
      <xdr:spPr>
        <a:xfrm>
          <a:off x="21272500" y="1007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55668</xdr:rowOff>
    </xdr:from>
    <xdr:ext cx="469744" cy="259045"/>
    <xdr:sp macro="" textlink="">
      <xdr:nvSpPr>
        <xdr:cNvPr id="805" name="テキスト ボックス 804"/>
        <xdr:cNvSpPr txBox="1"/>
      </xdr:nvSpPr>
      <xdr:spPr>
        <a:xfrm>
          <a:off x="21088427" y="10171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2,607</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4938</xdr:rowOff>
    </xdr:from>
    <xdr:to>
      <xdr:col>29</xdr:col>
      <xdr:colOff>568325</xdr:colOff>
      <xdr:row>59</xdr:row>
      <xdr:rowOff>106538</xdr:rowOff>
    </xdr:to>
    <xdr:sp macro="" textlink="">
      <xdr:nvSpPr>
        <xdr:cNvPr id="806" name="円/楕円 805"/>
        <xdr:cNvSpPr/>
      </xdr:nvSpPr>
      <xdr:spPr>
        <a:xfrm>
          <a:off x="20383500" y="10120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97665</xdr:rowOff>
    </xdr:from>
    <xdr:ext cx="469744" cy="259045"/>
    <xdr:sp macro="" textlink="">
      <xdr:nvSpPr>
        <xdr:cNvPr id="807" name="テキスト ボックス 806"/>
        <xdr:cNvSpPr txBox="1"/>
      </xdr:nvSpPr>
      <xdr:spPr>
        <a:xfrm>
          <a:off x="20199427" y="10213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1,321</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7649</xdr:rowOff>
    </xdr:from>
    <xdr:to>
      <xdr:col>28</xdr:col>
      <xdr:colOff>365125</xdr:colOff>
      <xdr:row>59</xdr:row>
      <xdr:rowOff>109249</xdr:rowOff>
    </xdr:to>
    <xdr:sp macro="" textlink="">
      <xdr:nvSpPr>
        <xdr:cNvPr id="808" name="円/楕円 807"/>
        <xdr:cNvSpPr/>
      </xdr:nvSpPr>
      <xdr:spPr>
        <a:xfrm>
          <a:off x="19494500" y="10123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100376</xdr:rowOff>
    </xdr:from>
    <xdr:ext cx="469744" cy="259045"/>
    <xdr:sp macro="" textlink="">
      <xdr:nvSpPr>
        <xdr:cNvPr id="809" name="テキスト ボックス 808"/>
        <xdr:cNvSpPr txBox="1"/>
      </xdr:nvSpPr>
      <xdr:spPr>
        <a:xfrm>
          <a:off x="19310427" y="10215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1,238</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110944</xdr:rowOff>
    </xdr:from>
    <xdr:to>
      <xdr:col>27</xdr:col>
      <xdr:colOff>161925</xdr:colOff>
      <xdr:row>59</xdr:row>
      <xdr:rowOff>41094</xdr:rowOff>
    </xdr:to>
    <xdr:sp macro="" textlink="">
      <xdr:nvSpPr>
        <xdr:cNvPr id="810" name="円/楕円 809"/>
        <xdr:cNvSpPr/>
      </xdr:nvSpPr>
      <xdr:spPr>
        <a:xfrm>
          <a:off x="18605500" y="10055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32221</xdr:rowOff>
    </xdr:from>
    <xdr:ext cx="469744" cy="259045"/>
    <xdr:sp macro="" textlink="">
      <xdr:nvSpPr>
        <xdr:cNvPr id="811" name="テキスト ボックス 810"/>
        <xdr:cNvSpPr txBox="1"/>
      </xdr:nvSpPr>
      <xdr:spPr>
        <a:xfrm>
          <a:off x="18421427" y="10147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3,325</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12" name="正方形/長方形 811"/>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13" name="正方形/長方形 812"/>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4" name="正方形/長方形 813"/>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5" name="正方形/長方形 814"/>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6" name="正方形/長方形 815"/>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7" name="正方形/長方形 816"/>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8" name="正方形/長方形 817"/>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45,331</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9" name="正方形/長方形 818"/>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20" name="テキスト ボックス 819"/>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21" name="直線コネクタ 820"/>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822" name="テキスト ボックス 821"/>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23" name="直線コネクタ 822"/>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24" name="テキスト ボックス 823"/>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25" name="直線コネクタ 824"/>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26" name="テキスト ボックス 825"/>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27" name="直線コネクタ 826"/>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28" name="テキスト ボックス 827"/>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29" name="直線コネクタ 828"/>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30" name="テキスト ボックス 829"/>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31" name="直線コネクタ 830"/>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21970</xdr:rowOff>
    </xdr:from>
    <xdr:ext cx="531299" cy="259045"/>
    <xdr:sp macro="" textlink="">
      <xdr:nvSpPr>
        <xdr:cNvPr id="832" name="テキスト ボックス 831"/>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33" name="直線コネクタ 832"/>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38299</xdr:rowOff>
    </xdr:from>
    <xdr:ext cx="531299" cy="259045"/>
    <xdr:sp macro="" textlink="">
      <xdr:nvSpPr>
        <xdr:cNvPr id="834" name="テキスト ボックス 833"/>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35" name="直線コネクタ 834"/>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36" name="テキスト ボックス 835"/>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7"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47640</xdr:rowOff>
    </xdr:from>
    <xdr:to>
      <xdr:col>32</xdr:col>
      <xdr:colOff>186689</xdr:colOff>
      <xdr:row>78</xdr:row>
      <xdr:rowOff>110407</xdr:rowOff>
    </xdr:to>
    <xdr:cxnSp macro="">
      <xdr:nvCxnSpPr>
        <xdr:cNvPr id="838" name="直線コネクタ 837"/>
        <xdr:cNvCxnSpPr/>
      </xdr:nvCxnSpPr>
      <xdr:spPr>
        <a:xfrm flipV="1">
          <a:off x="22159595" y="12220590"/>
          <a:ext cx="1269" cy="1262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114234</xdr:rowOff>
    </xdr:from>
    <xdr:ext cx="534377" cy="259045"/>
    <xdr:sp macro="" textlink="">
      <xdr:nvSpPr>
        <xdr:cNvPr id="839" name="繰出金最小値テキスト"/>
        <xdr:cNvSpPr txBox="1"/>
      </xdr:nvSpPr>
      <xdr:spPr>
        <a:xfrm>
          <a:off x="22212300" y="13487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24,897</a:t>
          </a:r>
          <a:endParaRPr kumimoji="1" lang="ja-JP" altLang="en-US" sz="1000" b="1">
            <a:latin typeface="ＭＳ Ｐゴシック"/>
          </a:endParaRPr>
        </a:p>
      </xdr:txBody>
    </xdr:sp>
    <xdr:clientData/>
  </xdr:oneCellAnchor>
  <xdr:twoCellAnchor>
    <xdr:from>
      <xdr:col>32</xdr:col>
      <xdr:colOff>98425</xdr:colOff>
      <xdr:row>78</xdr:row>
      <xdr:rowOff>110407</xdr:rowOff>
    </xdr:from>
    <xdr:to>
      <xdr:col>32</xdr:col>
      <xdr:colOff>276225</xdr:colOff>
      <xdr:row>78</xdr:row>
      <xdr:rowOff>110407</xdr:rowOff>
    </xdr:to>
    <xdr:cxnSp macro="">
      <xdr:nvCxnSpPr>
        <xdr:cNvPr id="840" name="直線コネクタ 839"/>
        <xdr:cNvCxnSpPr/>
      </xdr:nvCxnSpPr>
      <xdr:spPr>
        <a:xfrm>
          <a:off x="22072600" y="13483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165767</xdr:rowOff>
    </xdr:from>
    <xdr:ext cx="534377" cy="259045"/>
    <xdr:sp macro="" textlink="">
      <xdr:nvSpPr>
        <xdr:cNvPr id="841" name="繰出金最大値テキスト"/>
        <xdr:cNvSpPr txBox="1"/>
      </xdr:nvSpPr>
      <xdr:spPr>
        <a:xfrm>
          <a:off x="22212300" y="11995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63,569</a:t>
          </a:r>
          <a:endParaRPr kumimoji="1" lang="ja-JP" altLang="en-US" sz="1000" b="1">
            <a:latin typeface="ＭＳ Ｐゴシック"/>
          </a:endParaRPr>
        </a:p>
      </xdr:txBody>
    </xdr:sp>
    <xdr:clientData/>
  </xdr:oneCellAnchor>
  <xdr:twoCellAnchor>
    <xdr:from>
      <xdr:col>32</xdr:col>
      <xdr:colOff>98425</xdr:colOff>
      <xdr:row>71</xdr:row>
      <xdr:rowOff>47640</xdr:rowOff>
    </xdr:from>
    <xdr:to>
      <xdr:col>32</xdr:col>
      <xdr:colOff>276225</xdr:colOff>
      <xdr:row>71</xdr:row>
      <xdr:rowOff>47640</xdr:rowOff>
    </xdr:to>
    <xdr:cxnSp macro="">
      <xdr:nvCxnSpPr>
        <xdr:cNvPr id="842" name="直線コネクタ 841"/>
        <xdr:cNvCxnSpPr/>
      </xdr:nvCxnSpPr>
      <xdr:spPr>
        <a:xfrm>
          <a:off x="22072600" y="12220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160731</xdr:rowOff>
    </xdr:from>
    <xdr:to>
      <xdr:col>32</xdr:col>
      <xdr:colOff>187325</xdr:colOff>
      <xdr:row>75</xdr:row>
      <xdr:rowOff>43917</xdr:rowOff>
    </xdr:to>
    <xdr:cxnSp macro="">
      <xdr:nvCxnSpPr>
        <xdr:cNvPr id="843" name="直線コネクタ 842"/>
        <xdr:cNvCxnSpPr/>
      </xdr:nvCxnSpPr>
      <xdr:spPr>
        <a:xfrm flipV="1">
          <a:off x="21323300" y="12848031"/>
          <a:ext cx="838200" cy="54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9752</xdr:rowOff>
    </xdr:from>
    <xdr:ext cx="534377" cy="259045"/>
    <xdr:sp macro="" textlink="">
      <xdr:nvSpPr>
        <xdr:cNvPr id="844" name="繰出金平均値テキスト"/>
        <xdr:cNvSpPr txBox="1"/>
      </xdr:nvSpPr>
      <xdr:spPr>
        <a:xfrm>
          <a:off x="22212300" y="130399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36,263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31325</xdr:rowOff>
    </xdr:from>
    <xdr:to>
      <xdr:col>32</xdr:col>
      <xdr:colOff>238125</xdr:colOff>
      <xdr:row>76</xdr:row>
      <xdr:rowOff>132925</xdr:rowOff>
    </xdr:to>
    <xdr:sp macro="" textlink="">
      <xdr:nvSpPr>
        <xdr:cNvPr id="845" name="フローチャート : 判断 844"/>
        <xdr:cNvSpPr/>
      </xdr:nvSpPr>
      <xdr:spPr>
        <a:xfrm>
          <a:off x="22110700" y="1306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43917</xdr:rowOff>
    </xdr:from>
    <xdr:to>
      <xdr:col>31</xdr:col>
      <xdr:colOff>34925</xdr:colOff>
      <xdr:row>75</xdr:row>
      <xdr:rowOff>147996</xdr:rowOff>
    </xdr:to>
    <xdr:cxnSp macro="">
      <xdr:nvCxnSpPr>
        <xdr:cNvPr id="846" name="直線コネクタ 845"/>
        <xdr:cNvCxnSpPr/>
      </xdr:nvCxnSpPr>
      <xdr:spPr>
        <a:xfrm flipV="1">
          <a:off x="20434300" y="12902667"/>
          <a:ext cx="889000" cy="104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35897</xdr:rowOff>
    </xdr:from>
    <xdr:to>
      <xdr:col>31</xdr:col>
      <xdr:colOff>85725</xdr:colOff>
      <xdr:row>76</xdr:row>
      <xdr:rowOff>137497</xdr:rowOff>
    </xdr:to>
    <xdr:sp macro="" textlink="">
      <xdr:nvSpPr>
        <xdr:cNvPr id="847" name="フローチャート : 判断 846"/>
        <xdr:cNvSpPr/>
      </xdr:nvSpPr>
      <xdr:spPr>
        <a:xfrm>
          <a:off x="21272500" y="13066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128624</xdr:rowOff>
    </xdr:from>
    <xdr:ext cx="534377" cy="259045"/>
    <xdr:sp macro="" textlink="">
      <xdr:nvSpPr>
        <xdr:cNvPr id="848" name="テキスト ボックス 847"/>
        <xdr:cNvSpPr txBox="1"/>
      </xdr:nvSpPr>
      <xdr:spPr>
        <a:xfrm>
          <a:off x="21056111" y="13158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36,123</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147996</xdr:rowOff>
    </xdr:from>
    <xdr:to>
      <xdr:col>29</xdr:col>
      <xdr:colOff>517525</xdr:colOff>
      <xdr:row>77</xdr:row>
      <xdr:rowOff>1136</xdr:rowOff>
    </xdr:to>
    <xdr:cxnSp macro="">
      <xdr:nvCxnSpPr>
        <xdr:cNvPr id="849" name="直線コネクタ 848"/>
        <xdr:cNvCxnSpPr/>
      </xdr:nvCxnSpPr>
      <xdr:spPr>
        <a:xfrm flipV="1">
          <a:off x="19545300" y="13006746"/>
          <a:ext cx="889000" cy="19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117770</xdr:rowOff>
    </xdr:from>
    <xdr:to>
      <xdr:col>29</xdr:col>
      <xdr:colOff>568325</xdr:colOff>
      <xdr:row>77</xdr:row>
      <xdr:rowOff>47920</xdr:rowOff>
    </xdr:to>
    <xdr:sp macro="" textlink="">
      <xdr:nvSpPr>
        <xdr:cNvPr id="850" name="フローチャート : 判断 849"/>
        <xdr:cNvSpPr/>
      </xdr:nvSpPr>
      <xdr:spPr>
        <a:xfrm>
          <a:off x="20383500" y="1314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39047</xdr:rowOff>
    </xdr:from>
    <xdr:ext cx="534377" cy="259045"/>
    <xdr:sp macro="" textlink="">
      <xdr:nvSpPr>
        <xdr:cNvPr id="851" name="テキスト ボックス 850"/>
        <xdr:cNvSpPr txBox="1"/>
      </xdr:nvSpPr>
      <xdr:spPr>
        <a:xfrm>
          <a:off x="20167111" y="13240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33,616</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1136</xdr:rowOff>
    </xdr:from>
    <xdr:to>
      <xdr:col>28</xdr:col>
      <xdr:colOff>314325</xdr:colOff>
      <xdr:row>77</xdr:row>
      <xdr:rowOff>107108</xdr:rowOff>
    </xdr:to>
    <xdr:cxnSp macro="">
      <xdr:nvCxnSpPr>
        <xdr:cNvPr id="852" name="直線コネクタ 851"/>
        <xdr:cNvCxnSpPr/>
      </xdr:nvCxnSpPr>
      <xdr:spPr>
        <a:xfrm flipV="1">
          <a:off x="18656300" y="13202786"/>
          <a:ext cx="889000" cy="105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148957</xdr:rowOff>
    </xdr:from>
    <xdr:to>
      <xdr:col>28</xdr:col>
      <xdr:colOff>365125</xdr:colOff>
      <xdr:row>77</xdr:row>
      <xdr:rowOff>79107</xdr:rowOff>
    </xdr:to>
    <xdr:sp macro="" textlink="">
      <xdr:nvSpPr>
        <xdr:cNvPr id="853" name="フローチャート : 判断 852"/>
        <xdr:cNvSpPr/>
      </xdr:nvSpPr>
      <xdr:spPr>
        <a:xfrm>
          <a:off x="19494500" y="1317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70234</xdr:rowOff>
    </xdr:from>
    <xdr:ext cx="534377" cy="259045"/>
    <xdr:sp macro="" textlink="">
      <xdr:nvSpPr>
        <xdr:cNvPr id="854" name="テキスト ボックス 853"/>
        <xdr:cNvSpPr txBox="1"/>
      </xdr:nvSpPr>
      <xdr:spPr>
        <a:xfrm>
          <a:off x="19278111" y="13271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32,661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98011</xdr:rowOff>
    </xdr:from>
    <xdr:to>
      <xdr:col>27</xdr:col>
      <xdr:colOff>161925</xdr:colOff>
      <xdr:row>77</xdr:row>
      <xdr:rowOff>28161</xdr:rowOff>
    </xdr:to>
    <xdr:sp macro="" textlink="">
      <xdr:nvSpPr>
        <xdr:cNvPr id="855" name="フローチャート : 判断 854"/>
        <xdr:cNvSpPr/>
      </xdr:nvSpPr>
      <xdr:spPr>
        <a:xfrm>
          <a:off x="18605500" y="1312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44688</xdr:rowOff>
    </xdr:from>
    <xdr:ext cx="534377" cy="259045"/>
    <xdr:sp macro="" textlink="">
      <xdr:nvSpPr>
        <xdr:cNvPr id="856" name="テキスト ボックス 855"/>
        <xdr:cNvSpPr txBox="1"/>
      </xdr:nvSpPr>
      <xdr:spPr>
        <a:xfrm>
          <a:off x="18389111" y="1290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7" name="テキスト ボックス 856"/>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8" name="テキスト ボックス 857"/>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9" name="テキスト ボックス 858"/>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60" name="テキスト ボックス 859"/>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61" name="テキスト ボックス 860"/>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74</xdr:row>
      <xdr:rowOff>109931</xdr:rowOff>
    </xdr:from>
    <xdr:to>
      <xdr:col>32</xdr:col>
      <xdr:colOff>238125</xdr:colOff>
      <xdr:row>75</xdr:row>
      <xdr:rowOff>40081</xdr:rowOff>
    </xdr:to>
    <xdr:sp macro="" textlink="">
      <xdr:nvSpPr>
        <xdr:cNvPr id="862" name="円/楕円 861"/>
        <xdr:cNvSpPr/>
      </xdr:nvSpPr>
      <xdr:spPr>
        <a:xfrm>
          <a:off x="22110700" y="12797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132808</xdr:rowOff>
    </xdr:from>
    <xdr:ext cx="534377" cy="259045"/>
    <xdr:sp macro="" textlink="">
      <xdr:nvSpPr>
        <xdr:cNvPr id="863" name="繰出金該当値テキスト"/>
        <xdr:cNvSpPr txBox="1"/>
      </xdr:nvSpPr>
      <xdr:spPr>
        <a:xfrm>
          <a:off x="22212300" y="12648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44,356</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164567</xdr:rowOff>
    </xdr:from>
    <xdr:to>
      <xdr:col>31</xdr:col>
      <xdr:colOff>85725</xdr:colOff>
      <xdr:row>75</xdr:row>
      <xdr:rowOff>94717</xdr:rowOff>
    </xdr:to>
    <xdr:sp macro="" textlink="">
      <xdr:nvSpPr>
        <xdr:cNvPr id="864" name="円/楕円 863"/>
        <xdr:cNvSpPr/>
      </xdr:nvSpPr>
      <xdr:spPr>
        <a:xfrm>
          <a:off x="21272500" y="12851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111244</xdr:rowOff>
    </xdr:from>
    <xdr:ext cx="534377" cy="259045"/>
    <xdr:sp macro="" textlink="">
      <xdr:nvSpPr>
        <xdr:cNvPr id="865" name="テキスト ボックス 864"/>
        <xdr:cNvSpPr txBox="1"/>
      </xdr:nvSpPr>
      <xdr:spPr>
        <a:xfrm>
          <a:off x="21056111" y="12627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42,683</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97195</xdr:rowOff>
    </xdr:from>
    <xdr:to>
      <xdr:col>29</xdr:col>
      <xdr:colOff>568325</xdr:colOff>
      <xdr:row>76</xdr:row>
      <xdr:rowOff>27344</xdr:rowOff>
    </xdr:to>
    <xdr:sp macro="" textlink="">
      <xdr:nvSpPr>
        <xdr:cNvPr id="866" name="円/楕円 865"/>
        <xdr:cNvSpPr/>
      </xdr:nvSpPr>
      <xdr:spPr>
        <a:xfrm>
          <a:off x="20383500" y="1295594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43872</xdr:rowOff>
    </xdr:from>
    <xdr:ext cx="534377" cy="259045"/>
    <xdr:sp macro="" textlink="">
      <xdr:nvSpPr>
        <xdr:cNvPr id="867" name="テキスト ボックス 866"/>
        <xdr:cNvSpPr txBox="1"/>
      </xdr:nvSpPr>
      <xdr:spPr>
        <a:xfrm>
          <a:off x="20167111" y="12731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39,496</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121786</xdr:rowOff>
    </xdr:from>
    <xdr:to>
      <xdr:col>28</xdr:col>
      <xdr:colOff>365125</xdr:colOff>
      <xdr:row>77</xdr:row>
      <xdr:rowOff>51936</xdr:rowOff>
    </xdr:to>
    <xdr:sp macro="" textlink="">
      <xdr:nvSpPr>
        <xdr:cNvPr id="868" name="円/楕円 867"/>
        <xdr:cNvSpPr/>
      </xdr:nvSpPr>
      <xdr:spPr>
        <a:xfrm>
          <a:off x="19494500" y="1315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68463</xdr:rowOff>
    </xdr:from>
    <xdr:ext cx="534377" cy="259045"/>
    <xdr:sp macro="" textlink="">
      <xdr:nvSpPr>
        <xdr:cNvPr id="869" name="テキスト ボックス 868"/>
        <xdr:cNvSpPr txBox="1"/>
      </xdr:nvSpPr>
      <xdr:spPr>
        <a:xfrm>
          <a:off x="19278111" y="12927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33,493</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56308</xdr:rowOff>
    </xdr:from>
    <xdr:to>
      <xdr:col>27</xdr:col>
      <xdr:colOff>161925</xdr:colOff>
      <xdr:row>77</xdr:row>
      <xdr:rowOff>157908</xdr:rowOff>
    </xdr:to>
    <xdr:sp macro="" textlink="">
      <xdr:nvSpPr>
        <xdr:cNvPr id="870" name="円/楕円 869"/>
        <xdr:cNvSpPr/>
      </xdr:nvSpPr>
      <xdr:spPr>
        <a:xfrm>
          <a:off x="18605500" y="13257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149035</xdr:rowOff>
    </xdr:from>
    <xdr:ext cx="534377" cy="259045"/>
    <xdr:sp macro="" textlink="">
      <xdr:nvSpPr>
        <xdr:cNvPr id="871" name="テキスト ボックス 870"/>
        <xdr:cNvSpPr txBox="1"/>
      </xdr:nvSpPr>
      <xdr:spPr>
        <a:xfrm>
          <a:off x="18389111" y="13350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30,248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72" name="正方形/長方形 871"/>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73" name="正方形/長方形 872"/>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74" name="正方形/長方形 873"/>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75" name="正方形/長方形 874"/>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6" name="正方形/長方形 875"/>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7" name="正方形/長方形 876"/>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8" name="正方形/長方形 877"/>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9" name="正方形/長方形 878"/>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80" name="テキスト ボックス 879"/>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81" name="直線コネクタ 880"/>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82" name="直線コネクタ 881"/>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83" name="テキスト ボックス 882"/>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4" name="直線コネクタ 883"/>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85" name="テキスト ボックス 884"/>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6"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7" name="直線コネクタ 886"/>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8"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9" name="直線コネクタ 88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90"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1" name="直線コネクタ 89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92" name="直線コネクタ 891"/>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93"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4" name="フローチャート : 判断 893"/>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95" name="直線コネクタ 894"/>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6" name="フローチャート : 判断 895"/>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7" name="テキスト ボックス 896"/>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8" name="直線コネクタ 897"/>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9" name="フローチャート : 判断 898"/>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900" name="テキスト ボックス 899"/>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901" name="直線コネクタ 900"/>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902" name="フローチャート : 判断 901"/>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903" name="テキスト ボックス 902"/>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4" name="フローチャート : 判断 903"/>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905" name="テキスト ボックス 904"/>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6" name="テキスト ボックス 905"/>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7" name="テキスト ボックス 906"/>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8" name="テキスト ボックス 907"/>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9" name="テキスト ボックス 908"/>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10" name="テキスト ボックス 909"/>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11" name="円/楕円 910"/>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12"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13" name="円/楕円 912"/>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14" name="テキスト ボックス 913"/>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15" name="円/楕円 914"/>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6" name="テキスト ボックス 915"/>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7" name="円/楕円 916"/>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8" name="テキスト ボックス 917"/>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9" name="円/楕円 918"/>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20" name="テキスト ボックス 919"/>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21" name="正方形/長方形 92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22" name="正方形/長方形 92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3" name="テキスト ボックス 92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扶助費および普通建設事業費の住民一人当たりのコストが類似団体と比較して高い状況である。</a:t>
          </a:r>
        </a:p>
        <a:p>
          <a:r>
            <a:rPr kumimoji="1" lang="ja-JP" altLang="en-US" sz="1300">
              <a:latin typeface="ＭＳ Ｐゴシック"/>
            </a:rPr>
            <a:t>　扶助費は、生活保護費については微増となったが、障害福祉サービス等給付費の増が著しく、一人当たり</a:t>
          </a:r>
          <a:r>
            <a:rPr kumimoji="1" lang="en-US" altLang="ja-JP" sz="1300">
              <a:latin typeface="ＭＳ Ｐゴシック"/>
            </a:rPr>
            <a:t>7,559</a:t>
          </a:r>
          <a:r>
            <a:rPr kumimoji="1" lang="ja-JP" altLang="en-US" sz="1300">
              <a:latin typeface="ＭＳ Ｐゴシック"/>
            </a:rPr>
            <a:t>円の増額となった。また、普通建設事業費については、老朽化した市営住宅の建替事業や待機児童解消加速化事業の増によるもので、一人当たり</a:t>
          </a:r>
          <a:r>
            <a:rPr kumimoji="1" lang="en-US" altLang="ja-JP" sz="1300">
              <a:latin typeface="ＭＳ Ｐゴシック"/>
            </a:rPr>
            <a:t>3,210</a:t>
          </a:r>
          <a:r>
            <a:rPr kumimoji="1" lang="ja-JP" altLang="en-US" sz="1300">
              <a:latin typeface="ＭＳ Ｐゴシック"/>
            </a:rPr>
            <a:t>円の増となった。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沖縄県那覇市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324,157
320,064
39.57
150,197,516
144,919,701
2,721,139
66,756,658
137,419,098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H28  </a:t>
          </a:r>
          <a:r>
            <a:rPr kumimoji="1" lang="ja-JP" altLang="en-US" sz="1100" b="1">
              <a:solidFill>
                <a:srgbClr val="000000"/>
              </a:solidFill>
              <a:latin typeface="ＭＳ ゴシック"/>
            </a:rPr>
            <a:t>中核市</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4,032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35</xdr:row>
      <xdr:rowOff>161798</xdr:rowOff>
    </xdr:from>
    <xdr:to>
      <xdr:col>6</xdr:col>
      <xdr:colOff>510540</xdr:colOff>
      <xdr:row>38</xdr:row>
      <xdr:rowOff>79502</xdr:rowOff>
    </xdr:to>
    <xdr:cxnSp macro="">
      <xdr:nvCxnSpPr>
        <xdr:cNvPr id="56" name="直線コネクタ 55"/>
        <xdr:cNvCxnSpPr/>
      </xdr:nvCxnSpPr>
      <xdr:spPr>
        <a:xfrm flipV="1">
          <a:off x="4633595" y="6162548"/>
          <a:ext cx="1270" cy="432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83329</xdr:rowOff>
    </xdr:from>
    <xdr:ext cx="469744" cy="259045"/>
    <xdr:sp macro="" textlink="">
      <xdr:nvSpPr>
        <xdr:cNvPr id="57" name="議会費最小値テキスト"/>
        <xdr:cNvSpPr txBox="1"/>
      </xdr:nvSpPr>
      <xdr:spPr>
        <a:xfrm>
          <a:off x="4686300" y="6598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1,358</a:t>
          </a:r>
          <a:endParaRPr kumimoji="1" lang="ja-JP" altLang="en-US" sz="1000" b="1">
            <a:latin typeface="ＭＳ Ｐゴシック"/>
          </a:endParaRPr>
        </a:p>
      </xdr:txBody>
    </xdr:sp>
    <xdr:clientData/>
  </xdr:oneCellAnchor>
  <xdr:twoCellAnchor>
    <xdr:from>
      <xdr:col>6</xdr:col>
      <xdr:colOff>422275</xdr:colOff>
      <xdr:row>38</xdr:row>
      <xdr:rowOff>79502</xdr:rowOff>
    </xdr:from>
    <xdr:to>
      <xdr:col>6</xdr:col>
      <xdr:colOff>600075</xdr:colOff>
      <xdr:row>38</xdr:row>
      <xdr:rowOff>79502</xdr:rowOff>
    </xdr:to>
    <xdr:cxnSp macro="">
      <xdr:nvCxnSpPr>
        <xdr:cNvPr id="58" name="直線コネクタ 57"/>
        <xdr:cNvCxnSpPr/>
      </xdr:nvCxnSpPr>
      <xdr:spPr>
        <a:xfrm>
          <a:off x="4546600" y="6594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108475</xdr:rowOff>
    </xdr:from>
    <xdr:ext cx="469744" cy="259045"/>
    <xdr:sp macro="" textlink="">
      <xdr:nvSpPr>
        <xdr:cNvPr id="59" name="議会費最大値テキスト"/>
        <xdr:cNvSpPr txBox="1"/>
      </xdr:nvSpPr>
      <xdr:spPr>
        <a:xfrm>
          <a:off x="4686300" y="5937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2,492</a:t>
          </a:r>
          <a:endParaRPr kumimoji="1" lang="ja-JP" altLang="en-US" sz="1000" b="1">
            <a:latin typeface="ＭＳ Ｐゴシック"/>
          </a:endParaRPr>
        </a:p>
      </xdr:txBody>
    </xdr:sp>
    <xdr:clientData/>
  </xdr:oneCellAnchor>
  <xdr:twoCellAnchor>
    <xdr:from>
      <xdr:col>6</xdr:col>
      <xdr:colOff>422275</xdr:colOff>
      <xdr:row>35</xdr:row>
      <xdr:rowOff>161798</xdr:rowOff>
    </xdr:from>
    <xdr:to>
      <xdr:col>6</xdr:col>
      <xdr:colOff>600075</xdr:colOff>
      <xdr:row>35</xdr:row>
      <xdr:rowOff>161798</xdr:rowOff>
    </xdr:to>
    <xdr:cxnSp macro="">
      <xdr:nvCxnSpPr>
        <xdr:cNvPr id="60" name="直線コネクタ 59"/>
        <xdr:cNvCxnSpPr/>
      </xdr:nvCxnSpPr>
      <xdr:spPr>
        <a:xfrm>
          <a:off x="4546600" y="616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146177</xdr:rowOff>
    </xdr:from>
    <xdr:to>
      <xdr:col>6</xdr:col>
      <xdr:colOff>511175</xdr:colOff>
      <xdr:row>36</xdr:row>
      <xdr:rowOff>77597</xdr:rowOff>
    </xdr:to>
    <xdr:cxnSp macro="">
      <xdr:nvCxnSpPr>
        <xdr:cNvPr id="61" name="直線コネクタ 60"/>
        <xdr:cNvCxnSpPr/>
      </xdr:nvCxnSpPr>
      <xdr:spPr>
        <a:xfrm>
          <a:off x="3797300" y="6146927"/>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159529</xdr:rowOff>
    </xdr:from>
    <xdr:ext cx="469744" cy="259045"/>
    <xdr:sp macro="" textlink="">
      <xdr:nvSpPr>
        <xdr:cNvPr id="62" name="議会費平均値テキスト"/>
        <xdr:cNvSpPr txBox="1"/>
      </xdr:nvSpPr>
      <xdr:spPr>
        <a:xfrm>
          <a:off x="4686300" y="63317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1,858</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9652</xdr:rowOff>
    </xdr:from>
    <xdr:to>
      <xdr:col>6</xdr:col>
      <xdr:colOff>561975</xdr:colOff>
      <xdr:row>37</xdr:row>
      <xdr:rowOff>111252</xdr:rowOff>
    </xdr:to>
    <xdr:sp macro="" textlink="">
      <xdr:nvSpPr>
        <xdr:cNvPr id="63" name="フローチャート : 判断 62"/>
        <xdr:cNvSpPr/>
      </xdr:nvSpPr>
      <xdr:spPr>
        <a:xfrm>
          <a:off x="4584700" y="6353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146177</xdr:rowOff>
    </xdr:from>
    <xdr:to>
      <xdr:col>5</xdr:col>
      <xdr:colOff>358775</xdr:colOff>
      <xdr:row>35</xdr:row>
      <xdr:rowOff>149987</xdr:rowOff>
    </xdr:to>
    <xdr:cxnSp macro="">
      <xdr:nvCxnSpPr>
        <xdr:cNvPr id="64" name="直線コネクタ 63"/>
        <xdr:cNvCxnSpPr/>
      </xdr:nvCxnSpPr>
      <xdr:spPr>
        <a:xfrm flipV="1">
          <a:off x="2908300" y="6146927"/>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133096</xdr:rowOff>
    </xdr:from>
    <xdr:to>
      <xdr:col>5</xdr:col>
      <xdr:colOff>409575</xdr:colOff>
      <xdr:row>37</xdr:row>
      <xdr:rowOff>63246</xdr:rowOff>
    </xdr:to>
    <xdr:sp macro="" textlink="">
      <xdr:nvSpPr>
        <xdr:cNvPr id="65" name="フローチャート : 判断 64"/>
        <xdr:cNvSpPr/>
      </xdr:nvSpPr>
      <xdr:spPr>
        <a:xfrm>
          <a:off x="3746500" y="630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54373</xdr:rowOff>
    </xdr:from>
    <xdr:ext cx="469744" cy="259045"/>
    <xdr:sp macro="" textlink="">
      <xdr:nvSpPr>
        <xdr:cNvPr id="66" name="テキスト ボックス 65"/>
        <xdr:cNvSpPr txBox="1"/>
      </xdr:nvSpPr>
      <xdr:spPr>
        <a:xfrm>
          <a:off x="3562427" y="639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149987</xdr:rowOff>
    </xdr:from>
    <xdr:to>
      <xdr:col>4</xdr:col>
      <xdr:colOff>155575</xdr:colOff>
      <xdr:row>36</xdr:row>
      <xdr:rowOff>20066</xdr:rowOff>
    </xdr:to>
    <xdr:cxnSp macro="">
      <xdr:nvCxnSpPr>
        <xdr:cNvPr id="67" name="直線コネクタ 66"/>
        <xdr:cNvCxnSpPr/>
      </xdr:nvCxnSpPr>
      <xdr:spPr>
        <a:xfrm flipV="1">
          <a:off x="2019300" y="6150737"/>
          <a:ext cx="889000" cy="41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147574</xdr:rowOff>
    </xdr:from>
    <xdr:to>
      <xdr:col>4</xdr:col>
      <xdr:colOff>206375</xdr:colOff>
      <xdr:row>37</xdr:row>
      <xdr:rowOff>77724</xdr:rowOff>
    </xdr:to>
    <xdr:sp macro="" textlink="">
      <xdr:nvSpPr>
        <xdr:cNvPr id="68" name="フローチャート : 判断 67"/>
        <xdr:cNvSpPr/>
      </xdr:nvSpPr>
      <xdr:spPr>
        <a:xfrm>
          <a:off x="2857500" y="631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68851</xdr:rowOff>
    </xdr:from>
    <xdr:ext cx="469744" cy="259045"/>
    <xdr:sp macro="" textlink="">
      <xdr:nvSpPr>
        <xdr:cNvPr id="69" name="テキスト ボックス 68"/>
        <xdr:cNvSpPr txBox="1"/>
      </xdr:nvSpPr>
      <xdr:spPr>
        <a:xfrm>
          <a:off x="2673427" y="641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1,946</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124841</xdr:rowOff>
    </xdr:from>
    <xdr:to>
      <xdr:col>2</xdr:col>
      <xdr:colOff>638175</xdr:colOff>
      <xdr:row>36</xdr:row>
      <xdr:rowOff>20066</xdr:rowOff>
    </xdr:to>
    <xdr:cxnSp macro="">
      <xdr:nvCxnSpPr>
        <xdr:cNvPr id="70" name="直線コネクタ 69"/>
        <xdr:cNvCxnSpPr/>
      </xdr:nvCxnSpPr>
      <xdr:spPr>
        <a:xfrm>
          <a:off x="1130300" y="5439791"/>
          <a:ext cx="889000" cy="752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154432</xdr:rowOff>
    </xdr:from>
    <xdr:to>
      <xdr:col>3</xdr:col>
      <xdr:colOff>3175</xdr:colOff>
      <xdr:row>37</xdr:row>
      <xdr:rowOff>84582</xdr:rowOff>
    </xdr:to>
    <xdr:sp macro="" textlink="">
      <xdr:nvSpPr>
        <xdr:cNvPr id="71" name="フローチャート : 判断 70"/>
        <xdr:cNvSpPr/>
      </xdr:nvSpPr>
      <xdr:spPr>
        <a:xfrm>
          <a:off x="1968500" y="632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75709</xdr:rowOff>
    </xdr:from>
    <xdr:ext cx="469744" cy="259045"/>
    <xdr:sp macro="" textlink="">
      <xdr:nvSpPr>
        <xdr:cNvPr id="72" name="テキスト ボックス 71"/>
        <xdr:cNvSpPr txBox="1"/>
      </xdr:nvSpPr>
      <xdr:spPr>
        <a:xfrm>
          <a:off x="1784427" y="6419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1,928</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171196</xdr:rowOff>
    </xdr:from>
    <xdr:to>
      <xdr:col>1</xdr:col>
      <xdr:colOff>485775</xdr:colOff>
      <xdr:row>36</xdr:row>
      <xdr:rowOff>101346</xdr:rowOff>
    </xdr:to>
    <xdr:sp macro="" textlink="">
      <xdr:nvSpPr>
        <xdr:cNvPr id="73" name="フローチャート : 判断 72"/>
        <xdr:cNvSpPr/>
      </xdr:nvSpPr>
      <xdr:spPr>
        <a:xfrm>
          <a:off x="1079500" y="6171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92473</xdr:rowOff>
    </xdr:from>
    <xdr:ext cx="469744" cy="259045"/>
    <xdr:sp macro="" textlink="">
      <xdr:nvSpPr>
        <xdr:cNvPr id="74" name="テキスト ボックス 73"/>
        <xdr:cNvSpPr txBox="1"/>
      </xdr:nvSpPr>
      <xdr:spPr>
        <a:xfrm>
          <a:off x="895427" y="6264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26797</xdr:rowOff>
    </xdr:from>
    <xdr:to>
      <xdr:col>6</xdr:col>
      <xdr:colOff>561975</xdr:colOff>
      <xdr:row>36</xdr:row>
      <xdr:rowOff>128397</xdr:rowOff>
    </xdr:to>
    <xdr:sp macro="" textlink="">
      <xdr:nvSpPr>
        <xdr:cNvPr id="80" name="円/楕円 79"/>
        <xdr:cNvSpPr/>
      </xdr:nvSpPr>
      <xdr:spPr>
        <a:xfrm>
          <a:off x="4584700" y="6198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113174</xdr:rowOff>
    </xdr:from>
    <xdr:ext cx="469744" cy="259045"/>
    <xdr:sp macro="" textlink="">
      <xdr:nvSpPr>
        <xdr:cNvPr id="81" name="議会費該当値テキスト"/>
        <xdr:cNvSpPr txBox="1"/>
      </xdr:nvSpPr>
      <xdr:spPr>
        <a:xfrm>
          <a:off x="4686300" y="6113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2,263</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95377</xdr:rowOff>
    </xdr:from>
    <xdr:to>
      <xdr:col>5</xdr:col>
      <xdr:colOff>409575</xdr:colOff>
      <xdr:row>36</xdr:row>
      <xdr:rowOff>25527</xdr:rowOff>
    </xdr:to>
    <xdr:sp macro="" textlink="">
      <xdr:nvSpPr>
        <xdr:cNvPr id="82" name="円/楕円 81"/>
        <xdr:cNvSpPr/>
      </xdr:nvSpPr>
      <xdr:spPr>
        <a:xfrm>
          <a:off x="3746500" y="6096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42054</xdr:rowOff>
    </xdr:from>
    <xdr:ext cx="469744" cy="259045"/>
    <xdr:sp macro="" textlink="">
      <xdr:nvSpPr>
        <xdr:cNvPr id="83" name="テキスト ボックス 82"/>
        <xdr:cNvSpPr txBox="1"/>
      </xdr:nvSpPr>
      <xdr:spPr>
        <a:xfrm>
          <a:off x="3562427" y="5871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2,533</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99187</xdr:rowOff>
    </xdr:from>
    <xdr:to>
      <xdr:col>4</xdr:col>
      <xdr:colOff>206375</xdr:colOff>
      <xdr:row>36</xdr:row>
      <xdr:rowOff>29337</xdr:rowOff>
    </xdr:to>
    <xdr:sp macro="" textlink="">
      <xdr:nvSpPr>
        <xdr:cNvPr id="84" name="円/楕円 83"/>
        <xdr:cNvSpPr/>
      </xdr:nvSpPr>
      <xdr:spPr>
        <a:xfrm>
          <a:off x="2857500" y="609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45864</xdr:rowOff>
    </xdr:from>
    <xdr:ext cx="469744" cy="259045"/>
    <xdr:sp macro="" textlink="">
      <xdr:nvSpPr>
        <xdr:cNvPr id="85" name="テキスト ボックス 84"/>
        <xdr:cNvSpPr txBox="1"/>
      </xdr:nvSpPr>
      <xdr:spPr>
        <a:xfrm>
          <a:off x="2673427" y="5875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2,523</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140716</xdr:rowOff>
    </xdr:from>
    <xdr:to>
      <xdr:col>3</xdr:col>
      <xdr:colOff>3175</xdr:colOff>
      <xdr:row>36</xdr:row>
      <xdr:rowOff>70866</xdr:rowOff>
    </xdr:to>
    <xdr:sp macro="" textlink="">
      <xdr:nvSpPr>
        <xdr:cNvPr id="86" name="円/楕円 85"/>
        <xdr:cNvSpPr/>
      </xdr:nvSpPr>
      <xdr:spPr>
        <a:xfrm>
          <a:off x="1968500" y="614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87393</xdr:rowOff>
    </xdr:from>
    <xdr:ext cx="469744" cy="259045"/>
    <xdr:sp macro="" textlink="">
      <xdr:nvSpPr>
        <xdr:cNvPr id="87" name="テキスト ボックス 86"/>
        <xdr:cNvSpPr txBox="1"/>
      </xdr:nvSpPr>
      <xdr:spPr>
        <a:xfrm>
          <a:off x="1784427" y="5916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2,414</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74041</xdr:rowOff>
    </xdr:from>
    <xdr:to>
      <xdr:col>1</xdr:col>
      <xdr:colOff>485775</xdr:colOff>
      <xdr:row>32</xdr:row>
      <xdr:rowOff>4191</xdr:rowOff>
    </xdr:to>
    <xdr:sp macro="" textlink="">
      <xdr:nvSpPr>
        <xdr:cNvPr id="88" name="円/楕円 87"/>
        <xdr:cNvSpPr/>
      </xdr:nvSpPr>
      <xdr:spPr>
        <a:xfrm>
          <a:off x="1079500" y="5388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30</xdr:row>
      <xdr:rowOff>20718</xdr:rowOff>
    </xdr:from>
    <xdr:ext cx="469744" cy="259045"/>
    <xdr:sp macro="" textlink="">
      <xdr:nvSpPr>
        <xdr:cNvPr id="89" name="テキスト ボックス 88"/>
        <xdr:cNvSpPr txBox="1"/>
      </xdr:nvSpPr>
      <xdr:spPr>
        <a:xfrm>
          <a:off x="895427" y="5164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35/48</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72,596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10" name="テキスト ボックス 109"/>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38299</xdr:rowOff>
    </xdr:from>
    <xdr:ext cx="531299" cy="259045"/>
    <xdr:sp macro="" textlink="">
      <xdr:nvSpPr>
        <xdr:cNvPr id="112" name="テキスト ボックス 111"/>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4" name="テキスト ボックス 113"/>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41370</xdr:rowOff>
    </xdr:from>
    <xdr:to>
      <xdr:col>6</xdr:col>
      <xdr:colOff>510540</xdr:colOff>
      <xdr:row>58</xdr:row>
      <xdr:rowOff>145709</xdr:rowOff>
    </xdr:to>
    <xdr:cxnSp macro="">
      <xdr:nvCxnSpPr>
        <xdr:cNvPr id="116" name="直線コネクタ 115"/>
        <xdr:cNvCxnSpPr/>
      </xdr:nvCxnSpPr>
      <xdr:spPr>
        <a:xfrm flipV="1">
          <a:off x="4633595" y="8613870"/>
          <a:ext cx="1270" cy="1475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149536</xdr:rowOff>
    </xdr:from>
    <xdr:ext cx="534377" cy="259045"/>
    <xdr:sp macro="" textlink="">
      <xdr:nvSpPr>
        <xdr:cNvPr id="117" name="総務費最小値テキスト"/>
        <xdr:cNvSpPr txBox="1"/>
      </xdr:nvSpPr>
      <xdr:spPr>
        <a:xfrm>
          <a:off x="4686300" y="10093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23,816</a:t>
          </a:r>
          <a:endParaRPr kumimoji="1" lang="ja-JP" altLang="en-US" sz="1000" b="1">
            <a:latin typeface="ＭＳ Ｐゴシック"/>
          </a:endParaRPr>
        </a:p>
      </xdr:txBody>
    </xdr:sp>
    <xdr:clientData/>
  </xdr:oneCellAnchor>
  <xdr:twoCellAnchor>
    <xdr:from>
      <xdr:col>6</xdr:col>
      <xdr:colOff>422275</xdr:colOff>
      <xdr:row>58</xdr:row>
      <xdr:rowOff>145709</xdr:rowOff>
    </xdr:from>
    <xdr:to>
      <xdr:col>6</xdr:col>
      <xdr:colOff>600075</xdr:colOff>
      <xdr:row>58</xdr:row>
      <xdr:rowOff>145709</xdr:rowOff>
    </xdr:to>
    <xdr:cxnSp macro="">
      <xdr:nvCxnSpPr>
        <xdr:cNvPr id="118" name="直線コネクタ 117"/>
        <xdr:cNvCxnSpPr/>
      </xdr:nvCxnSpPr>
      <xdr:spPr>
        <a:xfrm>
          <a:off x="4546600" y="10089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159497</xdr:rowOff>
    </xdr:from>
    <xdr:ext cx="534377" cy="259045"/>
    <xdr:sp macro="" textlink="">
      <xdr:nvSpPr>
        <xdr:cNvPr id="119" name="総務費最大値テキスト"/>
        <xdr:cNvSpPr txBox="1"/>
      </xdr:nvSpPr>
      <xdr:spPr>
        <a:xfrm>
          <a:off x="4686300" y="8389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69,011</a:t>
          </a:r>
          <a:endParaRPr kumimoji="1" lang="ja-JP" altLang="en-US" sz="1000" b="1">
            <a:latin typeface="ＭＳ Ｐゴシック"/>
          </a:endParaRPr>
        </a:p>
      </xdr:txBody>
    </xdr:sp>
    <xdr:clientData/>
  </xdr:oneCellAnchor>
  <xdr:twoCellAnchor>
    <xdr:from>
      <xdr:col>6</xdr:col>
      <xdr:colOff>422275</xdr:colOff>
      <xdr:row>50</xdr:row>
      <xdr:rowOff>41370</xdr:rowOff>
    </xdr:from>
    <xdr:to>
      <xdr:col>6</xdr:col>
      <xdr:colOff>600075</xdr:colOff>
      <xdr:row>50</xdr:row>
      <xdr:rowOff>41370</xdr:rowOff>
    </xdr:to>
    <xdr:cxnSp macro="">
      <xdr:nvCxnSpPr>
        <xdr:cNvPr id="120" name="直線コネクタ 119"/>
        <xdr:cNvCxnSpPr/>
      </xdr:nvCxnSpPr>
      <xdr:spPr>
        <a:xfrm>
          <a:off x="4546600" y="8613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61355</xdr:rowOff>
    </xdr:from>
    <xdr:to>
      <xdr:col>6</xdr:col>
      <xdr:colOff>511175</xdr:colOff>
      <xdr:row>57</xdr:row>
      <xdr:rowOff>115468</xdr:rowOff>
    </xdr:to>
    <xdr:cxnSp macro="">
      <xdr:nvCxnSpPr>
        <xdr:cNvPr id="121" name="直線コネクタ 120"/>
        <xdr:cNvCxnSpPr/>
      </xdr:nvCxnSpPr>
      <xdr:spPr>
        <a:xfrm flipV="1">
          <a:off x="3797300" y="9834005"/>
          <a:ext cx="838200" cy="54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43850</xdr:rowOff>
    </xdr:from>
    <xdr:ext cx="534377" cy="259045"/>
    <xdr:sp macro="" textlink="">
      <xdr:nvSpPr>
        <xdr:cNvPr id="122" name="総務費平均値テキスト"/>
        <xdr:cNvSpPr txBox="1"/>
      </xdr:nvSpPr>
      <xdr:spPr>
        <a:xfrm>
          <a:off x="4686300" y="94736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36,580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20973</xdr:rowOff>
    </xdr:from>
    <xdr:to>
      <xdr:col>6</xdr:col>
      <xdr:colOff>561975</xdr:colOff>
      <xdr:row>56</xdr:row>
      <xdr:rowOff>122573</xdr:rowOff>
    </xdr:to>
    <xdr:sp macro="" textlink="">
      <xdr:nvSpPr>
        <xdr:cNvPr id="123" name="フローチャート : 判断 122"/>
        <xdr:cNvSpPr/>
      </xdr:nvSpPr>
      <xdr:spPr>
        <a:xfrm>
          <a:off x="4584700" y="9622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115468</xdr:rowOff>
    </xdr:from>
    <xdr:to>
      <xdr:col>5</xdr:col>
      <xdr:colOff>358775</xdr:colOff>
      <xdr:row>58</xdr:row>
      <xdr:rowOff>188</xdr:rowOff>
    </xdr:to>
    <xdr:cxnSp macro="">
      <xdr:nvCxnSpPr>
        <xdr:cNvPr id="124" name="直線コネクタ 123"/>
        <xdr:cNvCxnSpPr/>
      </xdr:nvCxnSpPr>
      <xdr:spPr>
        <a:xfrm flipV="1">
          <a:off x="2908300" y="9888118"/>
          <a:ext cx="889000" cy="56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167996</xdr:rowOff>
    </xdr:from>
    <xdr:to>
      <xdr:col>5</xdr:col>
      <xdr:colOff>409575</xdr:colOff>
      <xdr:row>56</xdr:row>
      <xdr:rowOff>98146</xdr:rowOff>
    </xdr:to>
    <xdr:sp macro="" textlink="">
      <xdr:nvSpPr>
        <xdr:cNvPr id="125" name="フローチャート : 判断 124"/>
        <xdr:cNvSpPr/>
      </xdr:nvSpPr>
      <xdr:spPr>
        <a:xfrm>
          <a:off x="3746500" y="959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114673</xdr:rowOff>
    </xdr:from>
    <xdr:ext cx="534377" cy="259045"/>
    <xdr:sp macro="" textlink="">
      <xdr:nvSpPr>
        <xdr:cNvPr id="126" name="テキスト ボックス 125"/>
        <xdr:cNvSpPr txBox="1"/>
      </xdr:nvSpPr>
      <xdr:spPr>
        <a:xfrm>
          <a:off x="3530111" y="9372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37,328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132646</xdr:rowOff>
    </xdr:from>
    <xdr:to>
      <xdr:col>4</xdr:col>
      <xdr:colOff>155575</xdr:colOff>
      <xdr:row>58</xdr:row>
      <xdr:rowOff>188</xdr:rowOff>
    </xdr:to>
    <xdr:cxnSp macro="">
      <xdr:nvCxnSpPr>
        <xdr:cNvPr id="127" name="直線コネクタ 126"/>
        <xdr:cNvCxnSpPr/>
      </xdr:nvCxnSpPr>
      <xdr:spPr>
        <a:xfrm>
          <a:off x="2019300" y="9733846"/>
          <a:ext cx="889000" cy="210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162346</xdr:rowOff>
    </xdr:from>
    <xdr:to>
      <xdr:col>4</xdr:col>
      <xdr:colOff>206375</xdr:colOff>
      <xdr:row>56</xdr:row>
      <xdr:rowOff>92496</xdr:rowOff>
    </xdr:to>
    <xdr:sp macro="" textlink="">
      <xdr:nvSpPr>
        <xdr:cNvPr id="128" name="フローチャート : 判断 127"/>
        <xdr:cNvSpPr/>
      </xdr:nvSpPr>
      <xdr:spPr>
        <a:xfrm>
          <a:off x="2857500" y="959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109023</xdr:rowOff>
    </xdr:from>
    <xdr:ext cx="534377" cy="259045"/>
    <xdr:sp macro="" textlink="">
      <xdr:nvSpPr>
        <xdr:cNvPr id="129" name="テキスト ボックス 128"/>
        <xdr:cNvSpPr txBox="1"/>
      </xdr:nvSpPr>
      <xdr:spPr>
        <a:xfrm>
          <a:off x="2641111" y="9367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37,501</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12206</xdr:rowOff>
    </xdr:from>
    <xdr:to>
      <xdr:col>2</xdr:col>
      <xdr:colOff>638175</xdr:colOff>
      <xdr:row>56</xdr:row>
      <xdr:rowOff>132646</xdr:rowOff>
    </xdr:to>
    <xdr:cxnSp macro="">
      <xdr:nvCxnSpPr>
        <xdr:cNvPr id="130" name="直線コネクタ 129"/>
        <xdr:cNvCxnSpPr/>
      </xdr:nvCxnSpPr>
      <xdr:spPr>
        <a:xfrm>
          <a:off x="1130300" y="9270506"/>
          <a:ext cx="889000" cy="46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112152</xdr:rowOff>
    </xdr:from>
    <xdr:to>
      <xdr:col>3</xdr:col>
      <xdr:colOff>3175</xdr:colOff>
      <xdr:row>56</xdr:row>
      <xdr:rowOff>42302</xdr:rowOff>
    </xdr:to>
    <xdr:sp macro="" textlink="">
      <xdr:nvSpPr>
        <xdr:cNvPr id="131" name="フローチャート : 判断 130"/>
        <xdr:cNvSpPr/>
      </xdr:nvSpPr>
      <xdr:spPr>
        <a:xfrm>
          <a:off x="1968500" y="9541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58829</xdr:rowOff>
    </xdr:from>
    <xdr:ext cx="534377" cy="259045"/>
    <xdr:sp macro="" textlink="">
      <xdr:nvSpPr>
        <xdr:cNvPr id="132" name="テキスト ボックス 131"/>
        <xdr:cNvSpPr txBox="1"/>
      </xdr:nvSpPr>
      <xdr:spPr>
        <a:xfrm>
          <a:off x="1752111" y="9317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xdr:col>
      <xdr:colOff>384175</xdr:colOff>
      <xdr:row>53</xdr:row>
      <xdr:rowOff>758</xdr:rowOff>
    </xdr:from>
    <xdr:to>
      <xdr:col>1</xdr:col>
      <xdr:colOff>485775</xdr:colOff>
      <xdr:row>53</xdr:row>
      <xdr:rowOff>102358</xdr:rowOff>
    </xdr:to>
    <xdr:sp macro="" textlink="">
      <xdr:nvSpPr>
        <xdr:cNvPr id="133" name="フローチャート : 判断 132"/>
        <xdr:cNvSpPr/>
      </xdr:nvSpPr>
      <xdr:spPr>
        <a:xfrm>
          <a:off x="1079500" y="908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51</xdr:row>
      <xdr:rowOff>118885</xdr:rowOff>
    </xdr:from>
    <xdr:ext cx="534377" cy="259045"/>
    <xdr:sp macro="" textlink="">
      <xdr:nvSpPr>
        <xdr:cNvPr id="134" name="テキスト ボックス 133"/>
        <xdr:cNvSpPr txBox="1"/>
      </xdr:nvSpPr>
      <xdr:spPr>
        <a:xfrm>
          <a:off x="863111" y="8862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10555</xdr:rowOff>
    </xdr:from>
    <xdr:to>
      <xdr:col>6</xdr:col>
      <xdr:colOff>561975</xdr:colOff>
      <xdr:row>57</xdr:row>
      <xdr:rowOff>112155</xdr:rowOff>
    </xdr:to>
    <xdr:sp macro="" textlink="">
      <xdr:nvSpPr>
        <xdr:cNvPr id="140" name="円/楕円 139"/>
        <xdr:cNvSpPr/>
      </xdr:nvSpPr>
      <xdr:spPr>
        <a:xfrm>
          <a:off x="4584700" y="978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160432</xdr:rowOff>
    </xdr:from>
    <xdr:ext cx="534377" cy="259045"/>
    <xdr:sp macro="" textlink="">
      <xdr:nvSpPr>
        <xdr:cNvPr id="141" name="総務費該当値テキスト"/>
        <xdr:cNvSpPr txBox="1"/>
      </xdr:nvSpPr>
      <xdr:spPr>
        <a:xfrm>
          <a:off x="4686300" y="976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31,649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64668</xdr:rowOff>
    </xdr:from>
    <xdr:to>
      <xdr:col>5</xdr:col>
      <xdr:colOff>409575</xdr:colOff>
      <xdr:row>57</xdr:row>
      <xdr:rowOff>166268</xdr:rowOff>
    </xdr:to>
    <xdr:sp macro="" textlink="">
      <xdr:nvSpPr>
        <xdr:cNvPr id="142" name="円/楕円 141"/>
        <xdr:cNvSpPr/>
      </xdr:nvSpPr>
      <xdr:spPr>
        <a:xfrm>
          <a:off x="3746500" y="983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157395</xdr:rowOff>
    </xdr:from>
    <xdr:ext cx="534377" cy="259045"/>
    <xdr:sp macro="" textlink="">
      <xdr:nvSpPr>
        <xdr:cNvPr id="143" name="テキスト ボックス 142"/>
        <xdr:cNvSpPr txBox="1"/>
      </xdr:nvSpPr>
      <xdr:spPr>
        <a:xfrm>
          <a:off x="3530111" y="993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29,992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120838</xdr:rowOff>
    </xdr:from>
    <xdr:to>
      <xdr:col>4</xdr:col>
      <xdr:colOff>206375</xdr:colOff>
      <xdr:row>58</xdr:row>
      <xdr:rowOff>50988</xdr:rowOff>
    </xdr:to>
    <xdr:sp macro="" textlink="">
      <xdr:nvSpPr>
        <xdr:cNvPr id="144" name="円/楕円 143"/>
        <xdr:cNvSpPr/>
      </xdr:nvSpPr>
      <xdr:spPr>
        <a:xfrm>
          <a:off x="2857500" y="9893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42115</xdr:rowOff>
    </xdr:from>
    <xdr:ext cx="534377" cy="259045"/>
    <xdr:sp macro="" textlink="">
      <xdr:nvSpPr>
        <xdr:cNvPr id="145" name="テキスト ボックス 144"/>
        <xdr:cNvSpPr txBox="1"/>
      </xdr:nvSpPr>
      <xdr:spPr>
        <a:xfrm>
          <a:off x="2641111" y="9986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28,272</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81846</xdr:rowOff>
    </xdr:from>
    <xdr:to>
      <xdr:col>3</xdr:col>
      <xdr:colOff>3175</xdr:colOff>
      <xdr:row>57</xdr:row>
      <xdr:rowOff>11996</xdr:rowOff>
    </xdr:to>
    <xdr:sp macro="" textlink="">
      <xdr:nvSpPr>
        <xdr:cNvPr id="146" name="円/楕円 145"/>
        <xdr:cNvSpPr/>
      </xdr:nvSpPr>
      <xdr:spPr>
        <a:xfrm>
          <a:off x="1968500" y="9683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3123</xdr:rowOff>
    </xdr:from>
    <xdr:ext cx="534377" cy="259045"/>
    <xdr:sp macro="" textlink="">
      <xdr:nvSpPr>
        <xdr:cNvPr id="147" name="テキスト ボックス 146"/>
        <xdr:cNvSpPr txBox="1"/>
      </xdr:nvSpPr>
      <xdr:spPr>
        <a:xfrm>
          <a:off x="1752111" y="9775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34,716</a:t>
          </a:r>
          <a:endParaRPr kumimoji="1" lang="ja-JP" altLang="en-US" sz="1000" b="1">
            <a:solidFill>
              <a:srgbClr val="FF0000"/>
            </a:solidFill>
            <a:latin typeface="ＭＳ Ｐゴシック"/>
          </a:endParaRPr>
        </a:p>
      </xdr:txBody>
    </xdr:sp>
    <xdr:clientData/>
  </xdr:oneCellAnchor>
  <xdr:twoCellAnchor>
    <xdr:from>
      <xdr:col>1</xdr:col>
      <xdr:colOff>384175</xdr:colOff>
      <xdr:row>53</xdr:row>
      <xdr:rowOff>132856</xdr:rowOff>
    </xdr:from>
    <xdr:to>
      <xdr:col>1</xdr:col>
      <xdr:colOff>485775</xdr:colOff>
      <xdr:row>54</xdr:row>
      <xdr:rowOff>63006</xdr:rowOff>
    </xdr:to>
    <xdr:sp macro="" textlink="">
      <xdr:nvSpPr>
        <xdr:cNvPr id="148" name="円/楕円 147"/>
        <xdr:cNvSpPr/>
      </xdr:nvSpPr>
      <xdr:spPr>
        <a:xfrm>
          <a:off x="1079500" y="921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54133</xdr:rowOff>
    </xdr:from>
    <xdr:ext cx="534377" cy="259045"/>
    <xdr:sp macro="" textlink="">
      <xdr:nvSpPr>
        <xdr:cNvPr id="149" name="テキスト ボックス 148"/>
        <xdr:cNvSpPr txBox="1"/>
      </xdr:nvSpPr>
      <xdr:spPr>
        <a:xfrm>
          <a:off x="863111" y="9312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48,904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205,318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152883</xdr:rowOff>
    </xdr:from>
    <xdr:to>
      <xdr:col>6</xdr:col>
      <xdr:colOff>510540</xdr:colOff>
      <xdr:row>79</xdr:row>
      <xdr:rowOff>136461</xdr:rowOff>
    </xdr:to>
    <xdr:cxnSp macro="">
      <xdr:nvCxnSpPr>
        <xdr:cNvPr id="174" name="直線コネクタ 173"/>
        <xdr:cNvCxnSpPr/>
      </xdr:nvCxnSpPr>
      <xdr:spPr>
        <a:xfrm flipV="1">
          <a:off x="4633595" y="12154383"/>
          <a:ext cx="1270" cy="1526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140288</xdr:rowOff>
    </xdr:from>
    <xdr:ext cx="599010" cy="259045"/>
    <xdr:sp macro="" textlink="">
      <xdr:nvSpPr>
        <xdr:cNvPr id="175" name="民生費最小値テキスト"/>
        <xdr:cNvSpPr txBox="1"/>
      </xdr:nvSpPr>
      <xdr:spPr>
        <a:xfrm>
          <a:off x="4686300" y="13684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112,755</a:t>
          </a:r>
          <a:endParaRPr kumimoji="1" lang="ja-JP" altLang="en-US" sz="1000" b="1">
            <a:latin typeface="ＭＳ Ｐゴシック"/>
          </a:endParaRPr>
        </a:p>
      </xdr:txBody>
    </xdr:sp>
    <xdr:clientData/>
  </xdr:oneCellAnchor>
  <xdr:twoCellAnchor>
    <xdr:from>
      <xdr:col>6</xdr:col>
      <xdr:colOff>422275</xdr:colOff>
      <xdr:row>79</xdr:row>
      <xdr:rowOff>136461</xdr:rowOff>
    </xdr:from>
    <xdr:to>
      <xdr:col>6</xdr:col>
      <xdr:colOff>600075</xdr:colOff>
      <xdr:row>79</xdr:row>
      <xdr:rowOff>136461</xdr:rowOff>
    </xdr:to>
    <xdr:cxnSp macro="">
      <xdr:nvCxnSpPr>
        <xdr:cNvPr id="176" name="直線コネクタ 175"/>
        <xdr:cNvCxnSpPr/>
      </xdr:nvCxnSpPr>
      <xdr:spPr>
        <a:xfrm>
          <a:off x="4546600" y="13681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99560</xdr:rowOff>
    </xdr:from>
    <xdr:ext cx="599010" cy="259045"/>
    <xdr:sp macro="" textlink="">
      <xdr:nvSpPr>
        <xdr:cNvPr id="177" name="民生費最大値テキスト"/>
        <xdr:cNvSpPr txBox="1"/>
      </xdr:nvSpPr>
      <xdr:spPr>
        <a:xfrm>
          <a:off x="4686300" y="11929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232,962</a:t>
          </a:r>
          <a:endParaRPr kumimoji="1" lang="ja-JP" altLang="en-US" sz="1000" b="1">
            <a:latin typeface="ＭＳ Ｐゴシック"/>
          </a:endParaRPr>
        </a:p>
      </xdr:txBody>
    </xdr:sp>
    <xdr:clientData/>
  </xdr:oneCellAnchor>
  <xdr:twoCellAnchor>
    <xdr:from>
      <xdr:col>6</xdr:col>
      <xdr:colOff>422275</xdr:colOff>
      <xdr:row>70</xdr:row>
      <xdr:rowOff>152883</xdr:rowOff>
    </xdr:from>
    <xdr:to>
      <xdr:col>6</xdr:col>
      <xdr:colOff>600075</xdr:colOff>
      <xdr:row>70</xdr:row>
      <xdr:rowOff>152883</xdr:rowOff>
    </xdr:to>
    <xdr:cxnSp macro="">
      <xdr:nvCxnSpPr>
        <xdr:cNvPr id="178" name="直線コネクタ 177"/>
        <xdr:cNvCxnSpPr/>
      </xdr:nvCxnSpPr>
      <xdr:spPr>
        <a:xfrm>
          <a:off x="4546600" y="12154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71</xdr:row>
      <xdr:rowOff>36449</xdr:rowOff>
    </xdr:from>
    <xdr:to>
      <xdr:col>6</xdr:col>
      <xdr:colOff>511175</xdr:colOff>
      <xdr:row>72</xdr:row>
      <xdr:rowOff>13932</xdr:rowOff>
    </xdr:to>
    <xdr:cxnSp macro="">
      <xdr:nvCxnSpPr>
        <xdr:cNvPr id="179" name="直線コネクタ 178"/>
        <xdr:cNvCxnSpPr/>
      </xdr:nvCxnSpPr>
      <xdr:spPr>
        <a:xfrm flipV="1">
          <a:off x="3797300" y="12209399"/>
          <a:ext cx="838200" cy="148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131309</xdr:rowOff>
    </xdr:from>
    <xdr:ext cx="599010" cy="259045"/>
    <xdr:sp macro="" textlink="">
      <xdr:nvSpPr>
        <xdr:cNvPr id="180" name="民生費平均値テキスト"/>
        <xdr:cNvSpPr txBox="1"/>
      </xdr:nvSpPr>
      <xdr:spPr>
        <a:xfrm>
          <a:off x="4686300" y="129900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161,462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152882</xdr:rowOff>
    </xdr:from>
    <xdr:to>
      <xdr:col>6</xdr:col>
      <xdr:colOff>561975</xdr:colOff>
      <xdr:row>76</xdr:row>
      <xdr:rowOff>83032</xdr:rowOff>
    </xdr:to>
    <xdr:sp macro="" textlink="">
      <xdr:nvSpPr>
        <xdr:cNvPr id="181" name="フローチャート : 判断 180"/>
        <xdr:cNvSpPr/>
      </xdr:nvSpPr>
      <xdr:spPr>
        <a:xfrm>
          <a:off x="4584700" y="1301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72</xdr:row>
      <xdr:rowOff>13932</xdr:rowOff>
    </xdr:from>
    <xdr:to>
      <xdr:col>5</xdr:col>
      <xdr:colOff>358775</xdr:colOff>
      <xdr:row>72</xdr:row>
      <xdr:rowOff>165303</xdr:rowOff>
    </xdr:to>
    <xdr:cxnSp macro="">
      <xdr:nvCxnSpPr>
        <xdr:cNvPr id="182" name="直線コネクタ 181"/>
        <xdr:cNvCxnSpPr/>
      </xdr:nvCxnSpPr>
      <xdr:spPr>
        <a:xfrm flipV="1">
          <a:off x="2908300" y="12358332"/>
          <a:ext cx="889000" cy="15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63182</xdr:rowOff>
    </xdr:from>
    <xdr:to>
      <xdr:col>5</xdr:col>
      <xdr:colOff>409575</xdr:colOff>
      <xdr:row>76</xdr:row>
      <xdr:rowOff>164782</xdr:rowOff>
    </xdr:to>
    <xdr:sp macro="" textlink="">
      <xdr:nvSpPr>
        <xdr:cNvPr id="183" name="フローチャート : 判断 182"/>
        <xdr:cNvSpPr/>
      </xdr:nvSpPr>
      <xdr:spPr>
        <a:xfrm>
          <a:off x="3746500" y="1309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155909</xdr:rowOff>
    </xdr:from>
    <xdr:ext cx="599010" cy="259045"/>
    <xdr:sp macro="" textlink="">
      <xdr:nvSpPr>
        <xdr:cNvPr id="184" name="テキスト ボックス 183"/>
        <xdr:cNvSpPr txBox="1"/>
      </xdr:nvSpPr>
      <xdr:spPr>
        <a:xfrm>
          <a:off x="3497794" y="13186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155,025</a:t>
          </a:r>
          <a:endParaRPr kumimoji="1" lang="ja-JP" altLang="en-US" sz="1000" b="1">
            <a:solidFill>
              <a:srgbClr val="000080"/>
            </a:solidFill>
            <a:latin typeface="ＭＳ Ｐゴシック"/>
          </a:endParaRPr>
        </a:p>
      </xdr:txBody>
    </xdr:sp>
    <xdr:clientData/>
  </xdr:oneCellAnchor>
  <xdr:twoCellAnchor>
    <xdr:from>
      <xdr:col>2</xdr:col>
      <xdr:colOff>638175</xdr:colOff>
      <xdr:row>72</xdr:row>
      <xdr:rowOff>165303</xdr:rowOff>
    </xdr:from>
    <xdr:to>
      <xdr:col>4</xdr:col>
      <xdr:colOff>155575</xdr:colOff>
      <xdr:row>74</xdr:row>
      <xdr:rowOff>40525</xdr:rowOff>
    </xdr:to>
    <xdr:cxnSp macro="">
      <xdr:nvCxnSpPr>
        <xdr:cNvPr id="185" name="直線コネクタ 184"/>
        <xdr:cNvCxnSpPr/>
      </xdr:nvCxnSpPr>
      <xdr:spPr>
        <a:xfrm flipV="1">
          <a:off x="2019300" y="12509703"/>
          <a:ext cx="889000" cy="21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101955</xdr:rowOff>
    </xdr:from>
    <xdr:to>
      <xdr:col>4</xdr:col>
      <xdr:colOff>206375</xdr:colOff>
      <xdr:row>77</xdr:row>
      <xdr:rowOff>32105</xdr:rowOff>
    </xdr:to>
    <xdr:sp macro="" textlink="">
      <xdr:nvSpPr>
        <xdr:cNvPr id="186" name="フローチャート : 判断 185"/>
        <xdr:cNvSpPr/>
      </xdr:nvSpPr>
      <xdr:spPr>
        <a:xfrm>
          <a:off x="2857500" y="1313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23232</xdr:rowOff>
    </xdr:from>
    <xdr:ext cx="599010" cy="259045"/>
    <xdr:sp macro="" textlink="">
      <xdr:nvSpPr>
        <xdr:cNvPr id="187" name="テキスト ボックス 186"/>
        <xdr:cNvSpPr txBox="1"/>
      </xdr:nvSpPr>
      <xdr:spPr>
        <a:xfrm>
          <a:off x="2608794" y="132248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151,972</a:t>
          </a:r>
          <a:endParaRPr kumimoji="1" lang="ja-JP" altLang="en-US" sz="1000" b="1">
            <a:solidFill>
              <a:srgbClr val="000080"/>
            </a:solidFill>
            <a:latin typeface="ＭＳ Ｐゴシック"/>
          </a:endParaRPr>
        </a:p>
      </xdr:txBody>
    </xdr:sp>
    <xdr:clientData/>
  </xdr:oneCellAnchor>
  <xdr:twoCellAnchor>
    <xdr:from>
      <xdr:col>1</xdr:col>
      <xdr:colOff>434975</xdr:colOff>
      <xdr:row>74</xdr:row>
      <xdr:rowOff>40525</xdr:rowOff>
    </xdr:from>
    <xdr:to>
      <xdr:col>2</xdr:col>
      <xdr:colOff>638175</xdr:colOff>
      <xdr:row>74</xdr:row>
      <xdr:rowOff>151981</xdr:rowOff>
    </xdr:to>
    <xdr:cxnSp macro="">
      <xdr:nvCxnSpPr>
        <xdr:cNvPr id="188" name="直線コネクタ 187"/>
        <xdr:cNvCxnSpPr/>
      </xdr:nvCxnSpPr>
      <xdr:spPr>
        <a:xfrm flipV="1">
          <a:off x="1130300" y="12727825"/>
          <a:ext cx="889000" cy="11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48425</xdr:rowOff>
    </xdr:from>
    <xdr:to>
      <xdr:col>3</xdr:col>
      <xdr:colOff>3175</xdr:colOff>
      <xdr:row>77</xdr:row>
      <xdr:rowOff>150025</xdr:rowOff>
    </xdr:to>
    <xdr:sp macro="" textlink="">
      <xdr:nvSpPr>
        <xdr:cNvPr id="189" name="フローチャート : 判断 188"/>
        <xdr:cNvSpPr/>
      </xdr:nvSpPr>
      <xdr:spPr>
        <a:xfrm>
          <a:off x="1968500" y="1325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141152</xdr:rowOff>
    </xdr:from>
    <xdr:ext cx="599010" cy="259045"/>
    <xdr:sp macro="" textlink="">
      <xdr:nvSpPr>
        <xdr:cNvPr id="190" name="テキスト ボックス 189"/>
        <xdr:cNvSpPr txBox="1"/>
      </xdr:nvSpPr>
      <xdr:spPr>
        <a:xfrm>
          <a:off x="1719794" y="13342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142,687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82448</xdr:rowOff>
    </xdr:from>
    <xdr:to>
      <xdr:col>1</xdr:col>
      <xdr:colOff>485775</xdr:colOff>
      <xdr:row>78</xdr:row>
      <xdr:rowOff>12598</xdr:rowOff>
    </xdr:to>
    <xdr:sp macro="" textlink="">
      <xdr:nvSpPr>
        <xdr:cNvPr id="191" name="フローチャート : 判断 190"/>
        <xdr:cNvSpPr/>
      </xdr:nvSpPr>
      <xdr:spPr>
        <a:xfrm>
          <a:off x="1079500" y="13284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3725</xdr:rowOff>
    </xdr:from>
    <xdr:ext cx="599010" cy="259045"/>
    <xdr:sp macro="" textlink="">
      <xdr:nvSpPr>
        <xdr:cNvPr id="192" name="テキスト ボックス 191"/>
        <xdr:cNvSpPr txBox="1"/>
      </xdr:nvSpPr>
      <xdr:spPr>
        <a:xfrm>
          <a:off x="830794" y="13376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140,008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70</xdr:row>
      <xdr:rowOff>157099</xdr:rowOff>
    </xdr:from>
    <xdr:to>
      <xdr:col>6</xdr:col>
      <xdr:colOff>561975</xdr:colOff>
      <xdr:row>71</xdr:row>
      <xdr:rowOff>87249</xdr:rowOff>
    </xdr:to>
    <xdr:sp macro="" textlink="">
      <xdr:nvSpPr>
        <xdr:cNvPr id="198" name="円/楕円 197"/>
        <xdr:cNvSpPr/>
      </xdr:nvSpPr>
      <xdr:spPr>
        <a:xfrm>
          <a:off x="4584700" y="12158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70</xdr:row>
      <xdr:rowOff>72026</xdr:rowOff>
    </xdr:from>
    <xdr:ext cx="599010" cy="259045"/>
    <xdr:sp macro="" textlink="">
      <xdr:nvSpPr>
        <xdr:cNvPr id="199" name="民生費該当値テキスト"/>
        <xdr:cNvSpPr txBox="1"/>
      </xdr:nvSpPr>
      <xdr:spPr>
        <a:xfrm>
          <a:off x="4686300" y="12073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228,630</a:t>
          </a:r>
          <a:endParaRPr kumimoji="1" lang="ja-JP" altLang="en-US" sz="1000" b="1">
            <a:solidFill>
              <a:srgbClr val="FF0000"/>
            </a:solidFill>
            <a:latin typeface="ＭＳ Ｐゴシック"/>
          </a:endParaRPr>
        </a:p>
      </xdr:txBody>
    </xdr:sp>
    <xdr:clientData/>
  </xdr:oneCellAnchor>
  <xdr:twoCellAnchor>
    <xdr:from>
      <xdr:col>5</xdr:col>
      <xdr:colOff>307975</xdr:colOff>
      <xdr:row>71</xdr:row>
      <xdr:rowOff>134582</xdr:rowOff>
    </xdr:from>
    <xdr:to>
      <xdr:col>5</xdr:col>
      <xdr:colOff>409575</xdr:colOff>
      <xdr:row>72</xdr:row>
      <xdr:rowOff>64732</xdr:rowOff>
    </xdr:to>
    <xdr:sp macro="" textlink="">
      <xdr:nvSpPr>
        <xdr:cNvPr id="200" name="円/楕円 199"/>
        <xdr:cNvSpPr/>
      </xdr:nvSpPr>
      <xdr:spPr>
        <a:xfrm>
          <a:off x="3746500" y="1230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70</xdr:row>
      <xdr:rowOff>81259</xdr:rowOff>
    </xdr:from>
    <xdr:ext cx="599010" cy="259045"/>
    <xdr:sp macro="" textlink="">
      <xdr:nvSpPr>
        <xdr:cNvPr id="201" name="テキスト ボックス 200"/>
        <xdr:cNvSpPr txBox="1"/>
      </xdr:nvSpPr>
      <xdr:spPr>
        <a:xfrm>
          <a:off x="3497794" y="12082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216,903</a:t>
          </a:r>
          <a:endParaRPr kumimoji="1" lang="ja-JP" altLang="en-US" sz="1000" b="1">
            <a:solidFill>
              <a:srgbClr val="FF0000"/>
            </a:solidFill>
            <a:latin typeface="ＭＳ Ｐゴシック"/>
          </a:endParaRPr>
        </a:p>
      </xdr:txBody>
    </xdr:sp>
    <xdr:clientData/>
  </xdr:oneCellAnchor>
  <xdr:twoCellAnchor>
    <xdr:from>
      <xdr:col>4</xdr:col>
      <xdr:colOff>104775</xdr:colOff>
      <xdr:row>72</xdr:row>
      <xdr:rowOff>114503</xdr:rowOff>
    </xdr:from>
    <xdr:to>
      <xdr:col>4</xdr:col>
      <xdr:colOff>206375</xdr:colOff>
      <xdr:row>73</xdr:row>
      <xdr:rowOff>44653</xdr:rowOff>
    </xdr:to>
    <xdr:sp macro="" textlink="">
      <xdr:nvSpPr>
        <xdr:cNvPr id="202" name="円/楕円 201"/>
        <xdr:cNvSpPr/>
      </xdr:nvSpPr>
      <xdr:spPr>
        <a:xfrm>
          <a:off x="2857500" y="12458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71</xdr:row>
      <xdr:rowOff>61180</xdr:rowOff>
    </xdr:from>
    <xdr:ext cx="599010" cy="259045"/>
    <xdr:sp macro="" textlink="">
      <xdr:nvSpPr>
        <xdr:cNvPr id="203" name="テキスト ボックス 202"/>
        <xdr:cNvSpPr txBox="1"/>
      </xdr:nvSpPr>
      <xdr:spPr>
        <a:xfrm>
          <a:off x="2608794" y="122341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204,984</a:t>
          </a:r>
          <a:endParaRPr kumimoji="1" lang="ja-JP" altLang="en-US" sz="1000" b="1">
            <a:solidFill>
              <a:srgbClr val="FF0000"/>
            </a:solidFill>
            <a:latin typeface="ＭＳ Ｐゴシック"/>
          </a:endParaRPr>
        </a:p>
      </xdr:txBody>
    </xdr:sp>
    <xdr:clientData/>
  </xdr:oneCellAnchor>
  <xdr:twoCellAnchor>
    <xdr:from>
      <xdr:col>2</xdr:col>
      <xdr:colOff>587375</xdr:colOff>
      <xdr:row>73</xdr:row>
      <xdr:rowOff>161175</xdr:rowOff>
    </xdr:from>
    <xdr:to>
      <xdr:col>3</xdr:col>
      <xdr:colOff>3175</xdr:colOff>
      <xdr:row>74</xdr:row>
      <xdr:rowOff>91325</xdr:rowOff>
    </xdr:to>
    <xdr:sp macro="" textlink="">
      <xdr:nvSpPr>
        <xdr:cNvPr id="204" name="円/楕円 203"/>
        <xdr:cNvSpPr/>
      </xdr:nvSpPr>
      <xdr:spPr>
        <a:xfrm>
          <a:off x="1968500" y="1267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72</xdr:row>
      <xdr:rowOff>107852</xdr:rowOff>
    </xdr:from>
    <xdr:ext cx="599010" cy="259045"/>
    <xdr:sp macro="" textlink="">
      <xdr:nvSpPr>
        <xdr:cNvPr id="205" name="テキスト ボックス 204"/>
        <xdr:cNvSpPr txBox="1"/>
      </xdr:nvSpPr>
      <xdr:spPr>
        <a:xfrm>
          <a:off x="1719794" y="12452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187,809</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101181</xdr:rowOff>
    </xdr:from>
    <xdr:to>
      <xdr:col>1</xdr:col>
      <xdr:colOff>485775</xdr:colOff>
      <xdr:row>75</xdr:row>
      <xdr:rowOff>31331</xdr:rowOff>
    </xdr:to>
    <xdr:sp macro="" textlink="">
      <xdr:nvSpPr>
        <xdr:cNvPr id="206" name="円/楕円 205"/>
        <xdr:cNvSpPr/>
      </xdr:nvSpPr>
      <xdr:spPr>
        <a:xfrm>
          <a:off x="1079500" y="1278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73</xdr:row>
      <xdr:rowOff>47858</xdr:rowOff>
    </xdr:from>
    <xdr:ext cx="599010" cy="259045"/>
    <xdr:sp macro="" textlink="">
      <xdr:nvSpPr>
        <xdr:cNvPr id="207" name="テキスト ボックス 206"/>
        <xdr:cNvSpPr txBox="1"/>
      </xdr:nvSpPr>
      <xdr:spPr>
        <a:xfrm>
          <a:off x="830794" y="12563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179,033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44/48</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28,097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9" name="直線コネクタ 218"/>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20" name="テキスト ボックス 219"/>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21" name="直線コネクタ 220"/>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22" name="テキスト ボックス 221"/>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23" name="直線コネクタ 222"/>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24" name="テキスト ボックス 223"/>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5" name="直線コネクタ 224"/>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168927</xdr:rowOff>
    </xdr:from>
    <xdr:ext cx="531299" cy="259045"/>
    <xdr:sp macro="" textlink="">
      <xdr:nvSpPr>
        <xdr:cNvPr id="226" name="テキスト ボックス 225"/>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161395</xdr:rowOff>
    </xdr:from>
    <xdr:to>
      <xdr:col>6</xdr:col>
      <xdr:colOff>510540</xdr:colOff>
      <xdr:row>98</xdr:row>
      <xdr:rowOff>97980</xdr:rowOff>
    </xdr:to>
    <xdr:cxnSp macro="">
      <xdr:nvCxnSpPr>
        <xdr:cNvPr id="230" name="直線コネクタ 229"/>
        <xdr:cNvCxnSpPr/>
      </xdr:nvCxnSpPr>
      <xdr:spPr>
        <a:xfrm flipV="1">
          <a:off x="4633595" y="15591895"/>
          <a:ext cx="1270" cy="1308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101807</xdr:rowOff>
    </xdr:from>
    <xdr:ext cx="534377" cy="259045"/>
    <xdr:sp macro="" textlink="">
      <xdr:nvSpPr>
        <xdr:cNvPr id="231" name="衛生費最小値テキスト"/>
        <xdr:cNvSpPr txBox="1"/>
      </xdr:nvSpPr>
      <xdr:spPr>
        <a:xfrm>
          <a:off x="4686300" y="1690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21,825</a:t>
          </a:r>
          <a:endParaRPr kumimoji="1" lang="ja-JP" altLang="en-US" sz="1000" b="1">
            <a:latin typeface="ＭＳ Ｐゴシック"/>
          </a:endParaRPr>
        </a:p>
      </xdr:txBody>
    </xdr:sp>
    <xdr:clientData/>
  </xdr:oneCellAnchor>
  <xdr:twoCellAnchor>
    <xdr:from>
      <xdr:col>6</xdr:col>
      <xdr:colOff>422275</xdr:colOff>
      <xdr:row>98</xdr:row>
      <xdr:rowOff>97980</xdr:rowOff>
    </xdr:from>
    <xdr:to>
      <xdr:col>6</xdr:col>
      <xdr:colOff>600075</xdr:colOff>
      <xdr:row>98</xdr:row>
      <xdr:rowOff>97980</xdr:rowOff>
    </xdr:to>
    <xdr:cxnSp macro="">
      <xdr:nvCxnSpPr>
        <xdr:cNvPr id="232" name="直線コネクタ 231"/>
        <xdr:cNvCxnSpPr/>
      </xdr:nvCxnSpPr>
      <xdr:spPr>
        <a:xfrm>
          <a:off x="4546600" y="1690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108072</xdr:rowOff>
    </xdr:from>
    <xdr:ext cx="534377" cy="259045"/>
    <xdr:sp macro="" textlink="">
      <xdr:nvSpPr>
        <xdr:cNvPr id="233" name="衛生費最大値テキスト"/>
        <xdr:cNvSpPr txBox="1"/>
      </xdr:nvSpPr>
      <xdr:spPr>
        <a:xfrm>
          <a:off x="4686300" y="15367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79,051</a:t>
          </a:r>
          <a:endParaRPr kumimoji="1" lang="ja-JP" altLang="en-US" sz="1000" b="1">
            <a:latin typeface="ＭＳ Ｐゴシック"/>
          </a:endParaRPr>
        </a:p>
      </xdr:txBody>
    </xdr:sp>
    <xdr:clientData/>
  </xdr:oneCellAnchor>
  <xdr:twoCellAnchor>
    <xdr:from>
      <xdr:col>6</xdr:col>
      <xdr:colOff>422275</xdr:colOff>
      <xdr:row>90</xdr:row>
      <xdr:rowOff>161395</xdr:rowOff>
    </xdr:from>
    <xdr:to>
      <xdr:col>6</xdr:col>
      <xdr:colOff>600075</xdr:colOff>
      <xdr:row>90</xdr:row>
      <xdr:rowOff>161395</xdr:rowOff>
    </xdr:to>
    <xdr:cxnSp macro="">
      <xdr:nvCxnSpPr>
        <xdr:cNvPr id="234" name="直線コネクタ 233"/>
        <xdr:cNvCxnSpPr/>
      </xdr:nvCxnSpPr>
      <xdr:spPr>
        <a:xfrm>
          <a:off x="4546600" y="15591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161714</xdr:rowOff>
    </xdr:from>
    <xdr:to>
      <xdr:col>6</xdr:col>
      <xdr:colOff>511175</xdr:colOff>
      <xdr:row>98</xdr:row>
      <xdr:rowOff>5169</xdr:rowOff>
    </xdr:to>
    <xdr:cxnSp macro="">
      <xdr:nvCxnSpPr>
        <xdr:cNvPr id="235" name="直線コネクタ 234"/>
        <xdr:cNvCxnSpPr/>
      </xdr:nvCxnSpPr>
      <xdr:spPr>
        <a:xfrm>
          <a:off x="3797300" y="16792364"/>
          <a:ext cx="838200" cy="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169293</xdr:rowOff>
    </xdr:from>
    <xdr:ext cx="534377" cy="259045"/>
    <xdr:sp macro="" textlink="">
      <xdr:nvSpPr>
        <xdr:cNvPr id="236" name="衛生費平均値テキスト"/>
        <xdr:cNvSpPr txBox="1"/>
      </xdr:nvSpPr>
      <xdr:spPr>
        <a:xfrm>
          <a:off x="4686300" y="164570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32,484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146416</xdr:rowOff>
    </xdr:from>
    <xdr:to>
      <xdr:col>6</xdr:col>
      <xdr:colOff>561975</xdr:colOff>
      <xdr:row>97</xdr:row>
      <xdr:rowOff>76566</xdr:rowOff>
    </xdr:to>
    <xdr:sp macro="" textlink="">
      <xdr:nvSpPr>
        <xdr:cNvPr id="237" name="フローチャート : 判断 236"/>
        <xdr:cNvSpPr/>
      </xdr:nvSpPr>
      <xdr:spPr>
        <a:xfrm>
          <a:off x="4584700" y="1660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161714</xdr:rowOff>
    </xdr:from>
    <xdr:to>
      <xdr:col>5</xdr:col>
      <xdr:colOff>358775</xdr:colOff>
      <xdr:row>98</xdr:row>
      <xdr:rowOff>18862</xdr:rowOff>
    </xdr:to>
    <xdr:cxnSp macro="">
      <xdr:nvCxnSpPr>
        <xdr:cNvPr id="238" name="直線コネクタ 237"/>
        <xdr:cNvCxnSpPr/>
      </xdr:nvCxnSpPr>
      <xdr:spPr>
        <a:xfrm flipV="1">
          <a:off x="2908300" y="16792364"/>
          <a:ext cx="889000" cy="28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116835</xdr:rowOff>
    </xdr:from>
    <xdr:to>
      <xdr:col>5</xdr:col>
      <xdr:colOff>409575</xdr:colOff>
      <xdr:row>97</xdr:row>
      <xdr:rowOff>46985</xdr:rowOff>
    </xdr:to>
    <xdr:sp macro="" textlink="">
      <xdr:nvSpPr>
        <xdr:cNvPr id="239" name="フローチャート : 判断 238"/>
        <xdr:cNvSpPr/>
      </xdr:nvSpPr>
      <xdr:spPr>
        <a:xfrm>
          <a:off x="3746500" y="16576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63512</xdr:rowOff>
    </xdr:from>
    <xdr:ext cx="534377" cy="259045"/>
    <xdr:sp macro="" textlink="">
      <xdr:nvSpPr>
        <xdr:cNvPr id="240" name="テキスト ボックス 239"/>
        <xdr:cNvSpPr txBox="1"/>
      </xdr:nvSpPr>
      <xdr:spPr>
        <a:xfrm>
          <a:off x="3530111" y="1635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33,778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170492</xdr:rowOff>
    </xdr:from>
    <xdr:to>
      <xdr:col>4</xdr:col>
      <xdr:colOff>155575</xdr:colOff>
      <xdr:row>98</xdr:row>
      <xdr:rowOff>18862</xdr:rowOff>
    </xdr:to>
    <xdr:cxnSp macro="">
      <xdr:nvCxnSpPr>
        <xdr:cNvPr id="241" name="直線コネクタ 240"/>
        <xdr:cNvCxnSpPr/>
      </xdr:nvCxnSpPr>
      <xdr:spPr>
        <a:xfrm>
          <a:off x="2019300" y="16801142"/>
          <a:ext cx="889000" cy="19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158166</xdr:rowOff>
    </xdr:from>
    <xdr:to>
      <xdr:col>4</xdr:col>
      <xdr:colOff>206375</xdr:colOff>
      <xdr:row>97</xdr:row>
      <xdr:rowOff>88316</xdr:rowOff>
    </xdr:to>
    <xdr:sp macro="" textlink="">
      <xdr:nvSpPr>
        <xdr:cNvPr id="242" name="フローチャート : 判断 241"/>
        <xdr:cNvSpPr/>
      </xdr:nvSpPr>
      <xdr:spPr>
        <a:xfrm>
          <a:off x="2857500" y="16617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104843</xdr:rowOff>
    </xdr:from>
    <xdr:ext cx="534377" cy="259045"/>
    <xdr:sp macro="" textlink="">
      <xdr:nvSpPr>
        <xdr:cNvPr id="243" name="テキスト ボックス 242"/>
        <xdr:cNvSpPr txBox="1"/>
      </xdr:nvSpPr>
      <xdr:spPr>
        <a:xfrm>
          <a:off x="2641111" y="16392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31,970</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170492</xdr:rowOff>
    </xdr:from>
    <xdr:to>
      <xdr:col>2</xdr:col>
      <xdr:colOff>638175</xdr:colOff>
      <xdr:row>98</xdr:row>
      <xdr:rowOff>11959</xdr:rowOff>
    </xdr:to>
    <xdr:cxnSp macro="">
      <xdr:nvCxnSpPr>
        <xdr:cNvPr id="244" name="直線コネクタ 243"/>
        <xdr:cNvCxnSpPr/>
      </xdr:nvCxnSpPr>
      <xdr:spPr>
        <a:xfrm flipV="1">
          <a:off x="1130300" y="16801142"/>
          <a:ext cx="889000" cy="12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21006</xdr:rowOff>
    </xdr:from>
    <xdr:to>
      <xdr:col>3</xdr:col>
      <xdr:colOff>3175</xdr:colOff>
      <xdr:row>97</xdr:row>
      <xdr:rowOff>122606</xdr:rowOff>
    </xdr:to>
    <xdr:sp macro="" textlink="">
      <xdr:nvSpPr>
        <xdr:cNvPr id="245" name="フローチャート : 判断 244"/>
        <xdr:cNvSpPr/>
      </xdr:nvSpPr>
      <xdr:spPr>
        <a:xfrm>
          <a:off x="1968500" y="16651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139133</xdr:rowOff>
    </xdr:from>
    <xdr:ext cx="534377" cy="259045"/>
    <xdr:sp macro="" textlink="">
      <xdr:nvSpPr>
        <xdr:cNvPr id="246" name="テキスト ボックス 245"/>
        <xdr:cNvSpPr txBox="1"/>
      </xdr:nvSpPr>
      <xdr:spPr>
        <a:xfrm>
          <a:off x="1752111" y="16426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30,470</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45603</xdr:rowOff>
    </xdr:from>
    <xdr:to>
      <xdr:col>1</xdr:col>
      <xdr:colOff>485775</xdr:colOff>
      <xdr:row>97</xdr:row>
      <xdr:rowOff>147203</xdr:rowOff>
    </xdr:to>
    <xdr:sp macro="" textlink="">
      <xdr:nvSpPr>
        <xdr:cNvPr id="247" name="フローチャート : 判断 246"/>
        <xdr:cNvSpPr/>
      </xdr:nvSpPr>
      <xdr:spPr>
        <a:xfrm>
          <a:off x="1079500" y="1667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163730</xdr:rowOff>
    </xdr:from>
    <xdr:ext cx="534377" cy="259045"/>
    <xdr:sp macro="" textlink="">
      <xdr:nvSpPr>
        <xdr:cNvPr id="248" name="テキスト ボックス 247"/>
        <xdr:cNvSpPr txBox="1"/>
      </xdr:nvSpPr>
      <xdr:spPr>
        <a:xfrm>
          <a:off x="863111" y="1645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29,394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97</xdr:row>
      <xdr:rowOff>125819</xdr:rowOff>
    </xdr:from>
    <xdr:to>
      <xdr:col>6</xdr:col>
      <xdr:colOff>561975</xdr:colOff>
      <xdr:row>98</xdr:row>
      <xdr:rowOff>55969</xdr:rowOff>
    </xdr:to>
    <xdr:sp macro="" textlink="">
      <xdr:nvSpPr>
        <xdr:cNvPr id="254" name="円/楕円 253"/>
        <xdr:cNvSpPr/>
      </xdr:nvSpPr>
      <xdr:spPr>
        <a:xfrm>
          <a:off x="4584700" y="16756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40746</xdr:rowOff>
    </xdr:from>
    <xdr:ext cx="534377" cy="259045"/>
    <xdr:sp macro="" textlink="">
      <xdr:nvSpPr>
        <xdr:cNvPr id="255" name="衛生費該当値テキスト"/>
        <xdr:cNvSpPr txBox="1"/>
      </xdr:nvSpPr>
      <xdr:spPr>
        <a:xfrm>
          <a:off x="4686300" y="16671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25,885</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110914</xdr:rowOff>
    </xdr:from>
    <xdr:to>
      <xdr:col>5</xdr:col>
      <xdr:colOff>409575</xdr:colOff>
      <xdr:row>98</xdr:row>
      <xdr:rowOff>41064</xdr:rowOff>
    </xdr:to>
    <xdr:sp macro="" textlink="">
      <xdr:nvSpPr>
        <xdr:cNvPr id="256" name="円/楕円 255"/>
        <xdr:cNvSpPr/>
      </xdr:nvSpPr>
      <xdr:spPr>
        <a:xfrm>
          <a:off x="3746500" y="16741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32191</xdr:rowOff>
    </xdr:from>
    <xdr:ext cx="534377" cy="259045"/>
    <xdr:sp macro="" textlink="">
      <xdr:nvSpPr>
        <xdr:cNvPr id="257" name="テキスト ボックス 256"/>
        <xdr:cNvSpPr txBox="1"/>
      </xdr:nvSpPr>
      <xdr:spPr>
        <a:xfrm>
          <a:off x="3530111" y="16834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26,537</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139512</xdr:rowOff>
    </xdr:from>
    <xdr:to>
      <xdr:col>4</xdr:col>
      <xdr:colOff>206375</xdr:colOff>
      <xdr:row>98</xdr:row>
      <xdr:rowOff>69662</xdr:rowOff>
    </xdr:to>
    <xdr:sp macro="" textlink="">
      <xdr:nvSpPr>
        <xdr:cNvPr id="258" name="円/楕円 257"/>
        <xdr:cNvSpPr/>
      </xdr:nvSpPr>
      <xdr:spPr>
        <a:xfrm>
          <a:off x="2857500" y="1677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60789</xdr:rowOff>
    </xdr:from>
    <xdr:ext cx="534377" cy="259045"/>
    <xdr:sp macro="" textlink="">
      <xdr:nvSpPr>
        <xdr:cNvPr id="259" name="テキスト ボックス 258"/>
        <xdr:cNvSpPr txBox="1"/>
      </xdr:nvSpPr>
      <xdr:spPr>
        <a:xfrm>
          <a:off x="2641111" y="16862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25,286</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119692</xdr:rowOff>
    </xdr:from>
    <xdr:to>
      <xdr:col>3</xdr:col>
      <xdr:colOff>3175</xdr:colOff>
      <xdr:row>98</xdr:row>
      <xdr:rowOff>49842</xdr:rowOff>
    </xdr:to>
    <xdr:sp macro="" textlink="">
      <xdr:nvSpPr>
        <xdr:cNvPr id="260" name="円/楕円 259"/>
        <xdr:cNvSpPr/>
      </xdr:nvSpPr>
      <xdr:spPr>
        <a:xfrm>
          <a:off x="1968500" y="16750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40969</xdr:rowOff>
    </xdr:from>
    <xdr:ext cx="534377" cy="259045"/>
    <xdr:sp macro="" textlink="">
      <xdr:nvSpPr>
        <xdr:cNvPr id="261" name="テキスト ボックス 260"/>
        <xdr:cNvSpPr txBox="1"/>
      </xdr:nvSpPr>
      <xdr:spPr>
        <a:xfrm>
          <a:off x="1752111" y="16843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26,153</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132609</xdr:rowOff>
    </xdr:from>
    <xdr:to>
      <xdr:col>1</xdr:col>
      <xdr:colOff>485775</xdr:colOff>
      <xdr:row>98</xdr:row>
      <xdr:rowOff>62759</xdr:rowOff>
    </xdr:to>
    <xdr:sp macro="" textlink="">
      <xdr:nvSpPr>
        <xdr:cNvPr id="262" name="円/楕円 261"/>
        <xdr:cNvSpPr/>
      </xdr:nvSpPr>
      <xdr:spPr>
        <a:xfrm>
          <a:off x="1079500" y="16763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53886</xdr:rowOff>
    </xdr:from>
    <xdr:ext cx="534377" cy="259045"/>
    <xdr:sp macro="" textlink="">
      <xdr:nvSpPr>
        <xdr:cNvPr id="263" name="テキスト ボックス 262"/>
        <xdr:cNvSpPr txBox="1"/>
      </xdr:nvSpPr>
      <xdr:spPr>
        <a:xfrm>
          <a:off x="863111" y="1685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25,588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47/48</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4" name="直線コネクタ 273"/>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5" name="テキスト ボックス 274"/>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6" name="直線コネクタ 275"/>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54627</xdr:rowOff>
    </xdr:from>
    <xdr:ext cx="467179" cy="259045"/>
    <xdr:sp macro="" textlink="">
      <xdr:nvSpPr>
        <xdr:cNvPr id="277" name="テキスト ボックス 276"/>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8" name="直線コネクタ 277"/>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111777</xdr:rowOff>
    </xdr:from>
    <xdr:ext cx="467179" cy="259045"/>
    <xdr:sp macro="" textlink="">
      <xdr:nvSpPr>
        <xdr:cNvPr id="279" name="テキスト ボックス 278"/>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0" name="直線コネクタ 279"/>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168927</xdr:rowOff>
    </xdr:from>
    <xdr:ext cx="467179" cy="259045"/>
    <xdr:sp macro="" textlink="">
      <xdr:nvSpPr>
        <xdr:cNvPr id="281" name="テキスト ボックス 280"/>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3" name="テキスト ボックス 282"/>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3454</xdr:rowOff>
    </xdr:from>
    <xdr:to>
      <xdr:col>15</xdr:col>
      <xdr:colOff>180340</xdr:colOff>
      <xdr:row>38</xdr:row>
      <xdr:rowOff>136499</xdr:rowOff>
    </xdr:to>
    <xdr:cxnSp macro="">
      <xdr:nvCxnSpPr>
        <xdr:cNvPr id="285" name="直線コネクタ 284"/>
        <xdr:cNvCxnSpPr/>
      </xdr:nvCxnSpPr>
      <xdr:spPr>
        <a:xfrm flipV="1">
          <a:off x="10475595" y="5489854"/>
          <a:ext cx="1270" cy="1161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140326</xdr:rowOff>
    </xdr:from>
    <xdr:ext cx="249299" cy="259045"/>
    <xdr:sp macro="" textlink="">
      <xdr:nvSpPr>
        <xdr:cNvPr id="286" name="労働費最小値テキスト"/>
        <xdr:cNvSpPr txBox="1"/>
      </xdr:nvSpPr>
      <xdr:spPr>
        <a:xfrm>
          <a:off x="10528300" y="665542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a:t>
          </a:r>
          <a:endParaRPr kumimoji="1" lang="ja-JP" altLang="en-US" sz="1000" b="1">
            <a:latin typeface="ＭＳ Ｐゴシック"/>
          </a:endParaRPr>
        </a:p>
      </xdr:txBody>
    </xdr:sp>
    <xdr:clientData/>
  </xdr:oneCellAnchor>
  <xdr:twoCellAnchor>
    <xdr:from>
      <xdr:col>15</xdr:col>
      <xdr:colOff>92075</xdr:colOff>
      <xdr:row>38</xdr:row>
      <xdr:rowOff>136499</xdr:rowOff>
    </xdr:from>
    <xdr:to>
      <xdr:col>15</xdr:col>
      <xdr:colOff>269875</xdr:colOff>
      <xdr:row>38</xdr:row>
      <xdr:rowOff>136499</xdr:rowOff>
    </xdr:to>
    <xdr:cxnSp macro="">
      <xdr:nvCxnSpPr>
        <xdr:cNvPr id="287" name="直線コネクタ 286"/>
        <xdr:cNvCxnSpPr/>
      </xdr:nvCxnSpPr>
      <xdr:spPr>
        <a:xfrm>
          <a:off x="10388600" y="6651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121581</xdr:rowOff>
    </xdr:from>
    <xdr:ext cx="469744" cy="259045"/>
    <xdr:sp macro="" textlink="">
      <xdr:nvSpPr>
        <xdr:cNvPr id="288" name="労働費最大値テキスト"/>
        <xdr:cNvSpPr txBox="1"/>
      </xdr:nvSpPr>
      <xdr:spPr>
        <a:xfrm>
          <a:off x="10528300" y="5265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2,548</a:t>
          </a:r>
          <a:endParaRPr kumimoji="1" lang="ja-JP" altLang="en-US" sz="1000" b="1">
            <a:latin typeface="ＭＳ Ｐゴシック"/>
          </a:endParaRPr>
        </a:p>
      </xdr:txBody>
    </xdr:sp>
    <xdr:clientData/>
  </xdr:oneCellAnchor>
  <xdr:twoCellAnchor>
    <xdr:from>
      <xdr:col>15</xdr:col>
      <xdr:colOff>92075</xdr:colOff>
      <xdr:row>32</xdr:row>
      <xdr:rowOff>3454</xdr:rowOff>
    </xdr:from>
    <xdr:to>
      <xdr:col>15</xdr:col>
      <xdr:colOff>269875</xdr:colOff>
      <xdr:row>32</xdr:row>
      <xdr:rowOff>3454</xdr:rowOff>
    </xdr:to>
    <xdr:cxnSp macro="">
      <xdr:nvCxnSpPr>
        <xdr:cNvPr id="289" name="直線コネクタ 288"/>
        <xdr:cNvCxnSpPr/>
      </xdr:nvCxnSpPr>
      <xdr:spPr>
        <a:xfrm>
          <a:off x="10388600" y="5489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40030</xdr:rowOff>
    </xdr:from>
    <xdr:to>
      <xdr:col>15</xdr:col>
      <xdr:colOff>180975</xdr:colOff>
      <xdr:row>38</xdr:row>
      <xdr:rowOff>90322</xdr:rowOff>
    </xdr:to>
    <xdr:cxnSp macro="">
      <xdr:nvCxnSpPr>
        <xdr:cNvPr id="290" name="直線コネクタ 289"/>
        <xdr:cNvCxnSpPr/>
      </xdr:nvCxnSpPr>
      <xdr:spPr>
        <a:xfrm>
          <a:off x="9639300" y="655513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140123</xdr:rowOff>
    </xdr:from>
    <xdr:ext cx="378565" cy="259045"/>
    <xdr:sp macro="" textlink="">
      <xdr:nvSpPr>
        <xdr:cNvPr id="291" name="労働費平均値テキスト"/>
        <xdr:cNvSpPr txBox="1"/>
      </xdr:nvSpPr>
      <xdr:spPr>
        <a:xfrm>
          <a:off x="10528300" y="61408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117246</xdr:rowOff>
    </xdr:from>
    <xdr:to>
      <xdr:col>15</xdr:col>
      <xdr:colOff>231775</xdr:colOff>
      <xdr:row>37</xdr:row>
      <xdr:rowOff>47396</xdr:rowOff>
    </xdr:to>
    <xdr:sp macro="" textlink="">
      <xdr:nvSpPr>
        <xdr:cNvPr id="292" name="フローチャート : 判断 291"/>
        <xdr:cNvSpPr/>
      </xdr:nvSpPr>
      <xdr:spPr>
        <a:xfrm>
          <a:off x="10426700" y="6289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94894</xdr:rowOff>
    </xdr:from>
    <xdr:to>
      <xdr:col>14</xdr:col>
      <xdr:colOff>28575</xdr:colOff>
      <xdr:row>38</xdr:row>
      <xdr:rowOff>40030</xdr:rowOff>
    </xdr:to>
    <xdr:cxnSp macro="">
      <xdr:nvCxnSpPr>
        <xdr:cNvPr id="293" name="直線コネクタ 292"/>
        <xdr:cNvCxnSpPr/>
      </xdr:nvCxnSpPr>
      <xdr:spPr>
        <a:xfrm>
          <a:off x="8750300" y="6095644"/>
          <a:ext cx="889000" cy="45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76098</xdr:rowOff>
    </xdr:from>
    <xdr:to>
      <xdr:col>14</xdr:col>
      <xdr:colOff>79375</xdr:colOff>
      <xdr:row>37</xdr:row>
      <xdr:rowOff>6248</xdr:rowOff>
    </xdr:to>
    <xdr:sp macro="" textlink="">
      <xdr:nvSpPr>
        <xdr:cNvPr id="294" name="フローチャート : 判断 293"/>
        <xdr:cNvSpPr/>
      </xdr:nvSpPr>
      <xdr:spPr>
        <a:xfrm>
          <a:off x="9588500" y="6248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35</xdr:row>
      <xdr:rowOff>22775</xdr:rowOff>
    </xdr:from>
    <xdr:ext cx="378565" cy="259045"/>
    <xdr:sp macro="" textlink="">
      <xdr:nvSpPr>
        <xdr:cNvPr id="295" name="テキスト ボックス 294"/>
        <xdr:cNvSpPr txBox="1"/>
      </xdr:nvSpPr>
      <xdr:spPr>
        <a:xfrm>
          <a:off x="9450017" y="60235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twoCellAnchor>
    <xdr:from>
      <xdr:col>11</xdr:col>
      <xdr:colOff>307975</xdr:colOff>
      <xdr:row>32</xdr:row>
      <xdr:rowOff>63805</xdr:rowOff>
    </xdr:from>
    <xdr:to>
      <xdr:col>12</xdr:col>
      <xdr:colOff>511175</xdr:colOff>
      <xdr:row>35</xdr:row>
      <xdr:rowOff>94894</xdr:rowOff>
    </xdr:to>
    <xdr:cxnSp macro="">
      <xdr:nvCxnSpPr>
        <xdr:cNvPr id="296" name="直線コネクタ 295"/>
        <xdr:cNvCxnSpPr/>
      </xdr:nvCxnSpPr>
      <xdr:spPr>
        <a:xfrm>
          <a:off x="7861300" y="5550205"/>
          <a:ext cx="889000" cy="545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165710</xdr:rowOff>
    </xdr:from>
    <xdr:to>
      <xdr:col>12</xdr:col>
      <xdr:colOff>561975</xdr:colOff>
      <xdr:row>36</xdr:row>
      <xdr:rowOff>95860</xdr:rowOff>
    </xdr:to>
    <xdr:sp macro="" textlink="">
      <xdr:nvSpPr>
        <xdr:cNvPr id="297" name="フローチャート : 判断 296"/>
        <xdr:cNvSpPr/>
      </xdr:nvSpPr>
      <xdr:spPr>
        <a:xfrm>
          <a:off x="8699500" y="616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36</xdr:row>
      <xdr:rowOff>86987</xdr:rowOff>
    </xdr:from>
    <xdr:ext cx="378565" cy="259045"/>
    <xdr:sp macro="" textlink="">
      <xdr:nvSpPr>
        <xdr:cNvPr id="298" name="テキスト ボックス 297"/>
        <xdr:cNvSpPr txBox="1"/>
      </xdr:nvSpPr>
      <xdr:spPr>
        <a:xfrm>
          <a:off x="8561017" y="62591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10</xdr:col>
      <xdr:colOff>104775</xdr:colOff>
      <xdr:row>32</xdr:row>
      <xdr:rowOff>63805</xdr:rowOff>
    </xdr:from>
    <xdr:to>
      <xdr:col>11</xdr:col>
      <xdr:colOff>307975</xdr:colOff>
      <xdr:row>34</xdr:row>
      <xdr:rowOff>51460</xdr:rowOff>
    </xdr:to>
    <xdr:cxnSp macro="">
      <xdr:nvCxnSpPr>
        <xdr:cNvPr id="299" name="直線コネクタ 298"/>
        <xdr:cNvCxnSpPr/>
      </xdr:nvCxnSpPr>
      <xdr:spPr>
        <a:xfrm flipV="1">
          <a:off x="6972300" y="5550205"/>
          <a:ext cx="889000" cy="330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65583</xdr:rowOff>
    </xdr:from>
    <xdr:to>
      <xdr:col>11</xdr:col>
      <xdr:colOff>358775</xdr:colOff>
      <xdr:row>35</xdr:row>
      <xdr:rowOff>167183</xdr:rowOff>
    </xdr:to>
    <xdr:sp macro="" textlink="">
      <xdr:nvSpPr>
        <xdr:cNvPr id="300" name="フローチャート : 判断 299"/>
        <xdr:cNvSpPr/>
      </xdr:nvSpPr>
      <xdr:spPr>
        <a:xfrm>
          <a:off x="7810500" y="6066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158310</xdr:rowOff>
    </xdr:from>
    <xdr:ext cx="469744" cy="259045"/>
    <xdr:sp macro="" textlink="">
      <xdr:nvSpPr>
        <xdr:cNvPr id="301" name="テキスト ボックス 300"/>
        <xdr:cNvSpPr txBox="1"/>
      </xdr:nvSpPr>
      <xdr:spPr>
        <a:xfrm>
          <a:off x="7626427" y="6159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1,176</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77013</xdr:rowOff>
    </xdr:from>
    <xdr:to>
      <xdr:col>10</xdr:col>
      <xdr:colOff>155575</xdr:colOff>
      <xdr:row>35</xdr:row>
      <xdr:rowOff>7163</xdr:rowOff>
    </xdr:to>
    <xdr:sp macro="" textlink="">
      <xdr:nvSpPr>
        <xdr:cNvPr id="302" name="フローチャート : 判断 301"/>
        <xdr:cNvSpPr/>
      </xdr:nvSpPr>
      <xdr:spPr>
        <a:xfrm>
          <a:off x="6921500" y="590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169740</xdr:rowOff>
    </xdr:from>
    <xdr:ext cx="469744" cy="259045"/>
    <xdr:sp macro="" textlink="">
      <xdr:nvSpPr>
        <xdr:cNvPr id="303" name="テキスト ボックス 302"/>
        <xdr:cNvSpPr txBox="1"/>
      </xdr:nvSpPr>
      <xdr:spPr>
        <a:xfrm>
          <a:off x="6737427" y="5999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39522</xdr:rowOff>
    </xdr:from>
    <xdr:to>
      <xdr:col>15</xdr:col>
      <xdr:colOff>231775</xdr:colOff>
      <xdr:row>38</xdr:row>
      <xdr:rowOff>141122</xdr:rowOff>
    </xdr:to>
    <xdr:sp macro="" textlink="">
      <xdr:nvSpPr>
        <xdr:cNvPr id="309" name="円/楕円 308"/>
        <xdr:cNvSpPr/>
      </xdr:nvSpPr>
      <xdr:spPr>
        <a:xfrm>
          <a:off x="10426700" y="6554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125899</xdr:rowOff>
    </xdr:from>
    <xdr:ext cx="378565" cy="259045"/>
    <xdr:sp macro="" textlink="">
      <xdr:nvSpPr>
        <xdr:cNvPr id="310" name="労働費該当値テキスト"/>
        <xdr:cNvSpPr txBox="1"/>
      </xdr:nvSpPr>
      <xdr:spPr>
        <a:xfrm>
          <a:off x="10528300" y="6469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160680</xdr:rowOff>
    </xdr:from>
    <xdr:to>
      <xdr:col>14</xdr:col>
      <xdr:colOff>79375</xdr:colOff>
      <xdr:row>38</xdr:row>
      <xdr:rowOff>90830</xdr:rowOff>
    </xdr:to>
    <xdr:sp macro="" textlink="">
      <xdr:nvSpPr>
        <xdr:cNvPr id="311" name="円/楕円 310"/>
        <xdr:cNvSpPr/>
      </xdr:nvSpPr>
      <xdr:spPr>
        <a:xfrm>
          <a:off x="9588500" y="650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81957</xdr:rowOff>
    </xdr:from>
    <xdr:ext cx="378565" cy="259045"/>
    <xdr:sp macro="" textlink="">
      <xdr:nvSpPr>
        <xdr:cNvPr id="312" name="テキスト ボックス 311"/>
        <xdr:cNvSpPr txBox="1"/>
      </xdr:nvSpPr>
      <xdr:spPr>
        <a:xfrm>
          <a:off x="9450017" y="65970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44094</xdr:rowOff>
    </xdr:from>
    <xdr:to>
      <xdr:col>12</xdr:col>
      <xdr:colOff>561975</xdr:colOff>
      <xdr:row>35</xdr:row>
      <xdr:rowOff>145694</xdr:rowOff>
    </xdr:to>
    <xdr:sp macro="" textlink="">
      <xdr:nvSpPr>
        <xdr:cNvPr id="313" name="円/楕円 312"/>
        <xdr:cNvSpPr/>
      </xdr:nvSpPr>
      <xdr:spPr>
        <a:xfrm>
          <a:off x="8699500" y="604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33</xdr:row>
      <xdr:rowOff>162221</xdr:rowOff>
    </xdr:from>
    <xdr:ext cx="469744" cy="259045"/>
    <xdr:sp macro="" textlink="">
      <xdr:nvSpPr>
        <xdr:cNvPr id="314" name="テキスト ボックス 313"/>
        <xdr:cNvSpPr txBox="1"/>
      </xdr:nvSpPr>
      <xdr:spPr>
        <a:xfrm>
          <a:off x="8515427" y="5820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1,223</a:t>
          </a:r>
          <a:endParaRPr kumimoji="1" lang="ja-JP" altLang="en-US" sz="1000" b="1">
            <a:solidFill>
              <a:srgbClr val="FF0000"/>
            </a:solidFill>
            <a:latin typeface="ＭＳ Ｐゴシック"/>
          </a:endParaRPr>
        </a:p>
      </xdr:txBody>
    </xdr:sp>
    <xdr:clientData/>
  </xdr:oneCellAnchor>
  <xdr:twoCellAnchor>
    <xdr:from>
      <xdr:col>11</xdr:col>
      <xdr:colOff>257175</xdr:colOff>
      <xdr:row>32</xdr:row>
      <xdr:rowOff>13005</xdr:rowOff>
    </xdr:from>
    <xdr:to>
      <xdr:col>11</xdr:col>
      <xdr:colOff>358775</xdr:colOff>
      <xdr:row>32</xdr:row>
      <xdr:rowOff>114605</xdr:rowOff>
    </xdr:to>
    <xdr:sp macro="" textlink="">
      <xdr:nvSpPr>
        <xdr:cNvPr id="315" name="円/楕円 314"/>
        <xdr:cNvSpPr/>
      </xdr:nvSpPr>
      <xdr:spPr>
        <a:xfrm>
          <a:off x="7810500" y="5499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30</xdr:row>
      <xdr:rowOff>131132</xdr:rowOff>
    </xdr:from>
    <xdr:ext cx="469744" cy="259045"/>
    <xdr:sp macro="" textlink="">
      <xdr:nvSpPr>
        <xdr:cNvPr id="316" name="テキスト ボックス 315"/>
        <xdr:cNvSpPr txBox="1"/>
      </xdr:nvSpPr>
      <xdr:spPr>
        <a:xfrm>
          <a:off x="7626427" y="5274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2,416</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660</xdr:rowOff>
    </xdr:from>
    <xdr:to>
      <xdr:col>10</xdr:col>
      <xdr:colOff>155575</xdr:colOff>
      <xdr:row>34</xdr:row>
      <xdr:rowOff>102260</xdr:rowOff>
    </xdr:to>
    <xdr:sp macro="" textlink="">
      <xdr:nvSpPr>
        <xdr:cNvPr id="317" name="円/楕円 316"/>
        <xdr:cNvSpPr/>
      </xdr:nvSpPr>
      <xdr:spPr>
        <a:xfrm>
          <a:off x="6921500" y="582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118787</xdr:rowOff>
    </xdr:from>
    <xdr:ext cx="469744" cy="259045"/>
    <xdr:sp macro="" textlink="">
      <xdr:nvSpPr>
        <xdr:cNvPr id="318" name="テキスト ボックス 317"/>
        <xdr:cNvSpPr txBox="1"/>
      </xdr:nvSpPr>
      <xdr:spPr>
        <a:xfrm>
          <a:off x="6737427" y="560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44/48</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22,128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9" name="直線コネクタ 328"/>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0" name="テキスト ボックス 329"/>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1" name="直線コネクタ 330"/>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56</xdr:row>
      <xdr:rowOff>144434</xdr:rowOff>
    </xdr:from>
    <xdr:ext cx="467179" cy="259045"/>
    <xdr:sp macro="" textlink="">
      <xdr:nvSpPr>
        <xdr:cNvPr id="332" name="テキスト ボックス 331"/>
        <xdr:cNvSpPr txBox="1"/>
      </xdr:nvSpPr>
      <xdr:spPr>
        <a:xfrm>
          <a:off x="6136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3" name="直線コネクタ 332"/>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54</xdr:row>
      <xdr:rowOff>160762</xdr:rowOff>
    </xdr:from>
    <xdr:ext cx="467179" cy="259045"/>
    <xdr:sp macro="" textlink="">
      <xdr:nvSpPr>
        <xdr:cNvPr id="334" name="テキスト ボックス 333"/>
        <xdr:cNvSpPr txBox="1"/>
      </xdr:nvSpPr>
      <xdr:spPr>
        <a:xfrm>
          <a:off x="6136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5" name="直線コネクタ 334"/>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53</xdr:row>
      <xdr:rowOff>5642</xdr:rowOff>
    </xdr:from>
    <xdr:ext cx="467179" cy="259045"/>
    <xdr:sp macro="" textlink="">
      <xdr:nvSpPr>
        <xdr:cNvPr id="336" name="テキスト ボックス 335"/>
        <xdr:cNvSpPr txBox="1"/>
      </xdr:nvSpPr>
      <xdr:spPr>
        <a:xfrm>
          <a:off x="6136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7" name="直線コネクタ 336"/>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21970</xdr:rowOff>
    </xdr:from>
    <xdr:ext cx="531299" cy="259045"/>
    <xdr:sp macro="" textlink="">
      <xdr:nvSpPr>
        <xdr:cNvPr id="338" name="テキスト ボックス 337"/>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9" name="直線コネクタ 338"/>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38299</xdr:rowOff>
    </xdr:from>
    <xdr:ext cx="531299" cy="259045"/>
    <xdr:sp macro="" textlink="">
      <xdr:nvSpPr>
        <xdr:cNvPr id="340" name="テキスト ボックス 339"/>
        <xdr:cNvSpPr txBox="1"/>
      </xdr:nvSpPr>
      <xdr:spPr>
        <a:xfrm>
          <a:off x="6072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2" name="テキスト ボックス 34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43362</xdr:rowOff>
    </xdr:from>
    <xdr:to>
      <xdr:col>15</xdr:col>
      <xdr:colOff>180340</xdr:colOff>
      <xdr:row>59</xdr:row>
      <xdr:rowOff>87340</xdr:rowOff>
    </xdr:to>
    <xdr:cxnSp macro="">
      <xdr:nvCxnSpPr>
        <xdr:cNvPr id="344" name="直線コネクタ 343"/>
        <xdr:cNvCxnSpPr/>
      </xdr:nvCxnSpPr>
      <xdr:spPr>
        <a:xfrm flipV="1">
          <a:off x="10475595" y="8615862"/>
          <a:ext cx="1270" cy="1587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91167</xdr:rowOff>
    </xdr:from>
    <xdr:ext cx="378565" cy="259045"/>
    <xdr:sp macro="" textlink="">
      <xdr:nvSpPr>
        <xdr:cNvPr id="345" name="農林水産業費最小値テキスト"/>
        <xdr:cNvSpPr txBox="1"/>
      </xdr:nvSpPr>
      <xdr:spPr>
        <a:xfrm>
          <a:off x="10528300" y="102067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15</xdr:col>
      <xdr:colOff>92075</xdr:colOff>
      <xdr:row>59</xdr:row>
      <xdr:rowOff>87340</xdr:rowOff>
    </xdr:from>
    <xdr:to>
      <xdr:col>15</xdr:col>
      <xdr:colOff>269875</xdr:colOff>
      <xdr:row>59</xdr:row>
      <xdr:rowOff>87340</xdr:rowOff>
    </xdr:to>
    <xdr:cxnSp macro="">
      <xdr:nvCxnSpPr>
        <xdr:cNvPr id="346" name="直線コネクタ 345"/>
        <xdr:cNvCxnSpPr/>
      </xdr:nvCxnSpPr>
      <xdr:spPr>
        <a:xfrm>
          <a:off x="10388600" y="10202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161489</xdr:rowOff>
    </xdr:from>
    <xdr:ext cx="534377" cy="259045"/>
    <xdr:sp macro="" textlink="">
      <xdr:nvSpPr>
        <xdr:cNvPr id="347" name="農林水産業費最大値テキスト"/>
        <xdr:cNvSpPr txBox="1"/>
      </xdr:nvSpPr>
      <xdr:spPr>
        <a:xfrm>
          <a:off x="10528300" y="8391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14,685</a:t>
          </a:r>
          <a:endParaRPr kumimoji="1" lang="ja-JP" altLang="en-US" sz="1000" b="1">
            <a:latin typeface="ＭＳ Ｐゴシック"/>
          </a:endParaRPr>
        </a:p>
      </xdr:txBody>
    </xdr:sp>
    <xdr:clientData/>
  </xdr:oneCellAnchor>
  <xdr:twoCellAnchor>
    <xdr:from>
      <xdr:col>15</xdr:col>
      <xdr:colOff>92075</xdr:colOff>
      <xdr:row>50</xdr:row>
      <xdr:rowOff>43362</xdr:rowOff>
    </xdr:from>
    <xdr:to>
      <xdr:col>15</xdr:col>
      <xdr:colOff>269875</xdr:colOff>
      <xdr:row>50</xdr:row>
      <xdr:rowOff>43362</xdr:rowOff>
    </xdr:to>
    <xdr:cxnSp macro="">
      <xdr:nvCxnSpPr>
        <xdr:cNvPr id="348" name="直線コネクタ 347"/>
        <xdr:cNvCxnSpPr/>
      </xdr:nvCxnSpPr>
      <xdr:spPr>
        <a:xfrm>
          <a:off x="10388600" y="8615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46410</xdr:rowOff>
    </xdr:from>
    <xdr:to>
      <xdr:col>15</xdr:col>
      <xdr:colOff>180975</xdr:colOff>
      <xdr:row>59</xdr:row>
      <xdr:rowOff>61650</xdr:rowOff>
    </xdr:to>
    <xdr:cxnSp macro="">
      <xdr:nvCxnSpPr>
        <xdr:cNvPr id="349" name="直線コネクタ 348"/>
        <xdr:cNvCxnSpPr/>
      </xdr:nvCxnSpPr>
      <xdr:spPr>
        <a:xfrm flipV="1">
          <a:off x="9639300" y="101619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40149</xdr:rowOff>
    </xdr:from>
    <xdr:ext cx="469744" cy="259045"/>
    <xdr:sp macro="" textlink="">
      <xdr:nvSpPr>
        <xdr:cNvPr id="350" name="農林水産業費平均値テキスト"/>
        <xdr:cNvSpPr txBox="1"/>
      </xdr:nvSpPr>
      <xdr:spPr>
        <a:xfrm>
          <a:off x="10528300" y="94698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5,008</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17272</xdr:rowOff>
    </xdr:from>
    <xdr:to>
      <xdr:col>15</xdr:col>
      <xdr:colOff>231775</xdr:colOff>
      <xdr:row>56</xdr:row>
      <xdr:rowOff>118872</xdr:rowOff>
    </xdr:to>
    <xdr:sp macro="" textlink="">
      <xdr:nvSpPr>
        <xdr:cNvPr id="351" name="フローチャート : 判断 350"/>
        <xdr:cNvSpPr/>
      </xdr:nvSpPr>
      <xdr:spPr>
        <a:xfrm>
          <a:off x="10426700" y="96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55880</xdr:rowOff>
    </xdr:from>
    <xdr:to>
      <xdr:col>14</xdr:col>
      <xdr:colOff>28575</xdr:colOff>
      <xdr:row>59</xdr:row>
      <xdr:rowOff>61650</xdr:rowOff>
    </xdr:to>
    <xdr:cxnSp macro="">
      <xdr:nvCxnSpPr>
        <xdr:cNvPr id="352" name="直線コネクタ 351"/>
        <xdr:cNvCxnSpPr/>
      </xdr:nvCxnSpPr>
      <xdr:spPr>
        <a:xfrm>
          <a:off x="8750300" y="10171430"/>
          <a:ext cx="889000" cy="5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35342</xdr:rowOff>
    </xdr:from>
    <xdr:to>
      <xdr:col>14</xdr:col>
      <xdr:colOff>79375</xdr:colOff>
      <xdr:row>56</xdr:row>
      <xdr:rowOff>136942</xdr:rowOff>
    </xdr:to>
    <xdr:sp macro="" textlink="">
      <xdr:nvSpPr>
        <xdr:cNvPr id="353" name="フローチャート : 判断 352"/>
        <xdr:cNvSpPr/>
      </xdr:nvSpPr>
      <xdr:spPr>
        <a:xfrm>
          <a:off x="9588500" y="9636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54</xdr:row>
      <xdr:rowOff>153469</xdr:rowOff>
    </xdr:from>
    <xdr:ext cx="469744" cy="259045"/>
    <xdr:sp macro="" textlink="">
      <xdr:nvSpPr>
        <xdr:cNvPr id="354" name="テキスト ボックス 353"/>
        <xdr:cNvSpPr txBox="1"/>
      </xdr:nvSpPr>
      <xdr:spPr>
        <a:xfrm>
          <a:off x="9404427" y="9411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4,842</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55335</xdr:rowOff>
    </xdr:from>
    <xdr:to>
      <xdr:col>12</xdr:col>
      <xdr:colOff>511175</xdr:colOff>
      <xdr:row>59</xdr:row>
      <xdr:rowOff>55880</xdr:rowOff>
    </xdr:to>
    <xdr:cxnSp macro="">
      <xdr:nvCxnSpPr>
        <xdr:cNvPr id="355" name="直線コネクタ 354"/>
        <xdr:cNvCxnSpPr/>
      </xdr:nvCxnSpPr>
      <xdr:spPr>
        <a:xfrm>
          <a:off x="7861300" y="10170885"/>
          <a:ext cx="889000" cy="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24674</xdr:rowOff>
    </xdr:from>
    <xdr:to>
      <xdr:col>12</xdr:col>
      <xdr:colOff>561975</xdr:colOff>
      <xdr:row>56</xdr:row>
      <xdr:rowOff>126274</xdr:rowOff>
    </xdr:to>
    <xdr:sp macro="" textlink="">
      <xdr:nvSpPr>
        <xdr:cNvPr id="356" name="フローチャート : 判断 355"/>
        <xdr:cNvSpPr/>
      </xdr:nvSpPr>
      <xdr:spPr>
        <a:xfrm>
          <a:off x="8699500" y="9625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54</xdr:row>
      <xdr:rowOff>142801</xdr:rowOff>
    </xdr:from>
    <xdr:ext cx="469744" cy="259045"/>
    <xdr:sp macro="" textlink="">
      <xdr:nvSpPr>
        <xdr:cNvPr id="357" name="テキスト ボックス 356"/>
        <xdr:cNvSpPr txBox="1"/>
      </xdr:nvSpPr>
      <xdr:spPr>
        <a:xfrm>
          <a:off x="8515427" y="9401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4,940</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38136</xdr:rowOff>
    </xdr:from>
    <xdr:to>
      <xdr:col>11</xdr:col>
      <xdr:colOff>307975</xdr:colOff>
      <xdr:row>59</xdr:row>
      <xdr:rowOff>55335</xdr:rowOff>
    </xdr:to>
    <xdr:cxnSp macro="">
      <xdr:nvCxnSpPr>
        <xdr:cNvPr id="358" name="直線コネクタ 357"/>
        <xdr:cNvCxnSpPr/>
      </xdr:nvCxnSpPr>
      <xdr:spPr>
        <a:xfrm>
          <a:off x="6972300" y="10153686"/>
          <a:ext cx="889000" cy="17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68108</xdr:rowOff>
    </xdr:from>
    <xdr:to>
      <xdr:col>11</xdr:col>
      <xdr:colOff>358775</xdr:colOff>
      <xdr:row>56</xdr:row>
      <xdr:rowOff>169708</xdr:rowOff>
    </xdr:to>
    <xdr:sp macro="" textlink="">
      <xdr:nvSpPr>
        <xdr:cNvPr id="359" name="フローチャート : 判断 358"/>
        <xdr:cNvSpPr/>
      </xdr:nvSpPr>
      <xdr:spPr>
        <a:xfrm>
          <a:off x="7810500" y="9669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55</xdr:row>
      <xdr:rowOff>14785</xdr:rowOff>
    </xdr:from>
    <xdr:ext cx="469744" cy="259045"/>
    <xdr:sp macro="" textlink="">
      <xdr:nvSpPr>
        <xdr:cNvPr id="360" name="テキスト ボックス 359"/>
        <xdr:cNvSpPr txBox="1"/>
      </xdr:nvSpPr>
      <xdr:spPr>
        <a:xfrm>
          <a:off x="7626427" y="9444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4,541</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2249</xdr:rowOff>
    </xdr:from>
    <xdr:to>
      <xdr:col>10</xdr:col>
      <xdr:colOff>155575</xdr:colOff>
      <xdr:row>56</xdr:row>
      <xdr:rowOff>103849</xdr:rowOff>
    </xdr:to>
    <xdr:sp macro="" textlink="">
      <xdr:nvSpPr>
        <xdr:cNvPr id="361" name="フローチャート : 判断 360"/>
        <xdr:cNvSpPr/>
      </xdr:nvSpPr>
      <xdr:spPr>
        <a:xfrm>
          <a:off x="6921500" y="9603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54</xdr:row>
      <xdr:rowOff>120376</xdr:rowOff>
    </xdr:from>
    <xdr:ext cx="469744" cy="259045"/>
    <xdr:sp macro="" textlink="">
      <xdr:nvSpPr>
        <xdr:cNvPr id="362" name="テキスト ボックス 361"/>
        <xdr:cNvSpPr txBox="1"/>
      </xdr:nvSpPr>
      <xdr:spPr>
        <a:xfrm>
          <a:off x="6737427" y="9378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167060</xdr:rowOff>
    </xdr:from>
    <xdr:to>
      <xdr:col>15</xdr:col>
      <xdr:colOff>231775</xdr:colOff>
      <xdr:row>59</xdr:row>
      <xdr:rowOff>97210</xdr:rowOff>
    </xdr:to>
    <xdr:sp macro="" textlink="">
      <xdr:nvSpPr>
        <xdr:cNvPr id="368" name="円/楕円 367"/>
        <xdr:cNvSpPr/>
      </xdr:nvSpPr>
      <xdr:spPr>
        <a:xfrm>
          <a:off x="10426700" y="1011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81987</xdr:rowOff>
    </xdr:from>
    <xdr:ext cx="378565" cy="259045"/>
    <xdr:sp macro="" textlink="">
      <xdr:nvSpPr>
        <xdr:cNvPr id="369" name="農林水産業費該当値テキスト"/>
        <xdr:cNvSpPr txBox="1"/>
      </xdr:nvSpPr>
      <xdr:spPr>
        <a:xfrm>
          <a:off x="10528300" y="100260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482</a:t>
          </a:r>
          <a:endParaRPr kumimoji="1" lang="ja-JP" altLang="en-US" sz="1000" b="1">
            <a:solidFill>
              <a:srgbClr val="FF0000"/>
            </a:solidFill>
            <a:latin typeface="ＭＳ Ｐゴシック"/>
          </a:endParaRPr>
        </a:p>
      </xdr:txBody>
    </xdr:sp>
    <xdr:clientData/>
  </xdr:oneCellAnchor>
  <xdr:twoCellAnchor>
    <xdr:from>
      <xdr:col>13</xdr:col>
      <xdr:colOff>663575</xdr:colOff>
      <xdr:row>59</xdr:row>
      <xdr:rowOff>10850</xdr:rowOff>
    </xdr:from>
    <xdr:to>
      <xdr:col>14</xdr:col>
      <xdr:colOff>79375</xdr:colOff>
      <xdr:row>59</xdr:row>
      <xdr:rowOff>112450</xdr:rowOff>
    </xdr:to>
    <xdr:sp macro="" textlink="">
      <xdr:nvSpPr>
        <xdr:cNvPr id="370" name="円/楕円 369"/>
        <xdr:cNvSpPr/>
      </xdr:nvSpPr>
      <xdr:spPr>
        <a:xfrm>
          <a:off x="9588500" y="1012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59</xdr:row>
      <xdr:rowOff>103577</xdr:rowOff>
    </xdr:from>
    <xdr:ext cx="378565" cy="259045"/>
    <xdr:sp macro="" textlink="">
      <xdr:nvSpPr>
        <xdr:cNvPr id="371" name="テキスト ボックス 370"/>
        <xdr:cNvSpPr txBox="1"/>
      </xdr:nvSpPr>
      <xdr:spPr>
        <a:xfrm>
          <a:off x="9450017" y="102191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a:t>
          </a:r>
          <a:endParaRPr kumimoji="1" lang="ja-JP" altLang="en-US" sz="1000" b="1">
            <a:solidFill>
              <a:srgbClr val="FF0000"/>
            </a:solidFill>
            <a:latin typeface="ＭＳ Ｐゴシック"/>
          </a:endParaRPr>
        </a:p>
      </xdr:txBody>
    </xdr:sp>
    <xdr:clientData/>
  </xdr:oneCellAnchor>
  <xdr:twoCellAnchor>
    <xdr:from>
      <xdr:col>12</xdr:col>
      <xdr:colOff>460375</xdr:colOff>
      <xdr:row>59</xdr:row>
      <xdr:rowOff>5080</xdr:rowOff>
    </xdr:from>
    <xdr:to>
      <xdr:col>12</xdr:col>
      <xdr:colOff>561975</xdr:colOff>
      <xdr:row>59</xdr:row>
      <xdr:rowOff>106680</xdr:rowOff>
    </xdr:to>
    <xdr:sp macro="" textlink="">
      <xdr:nvSpPr>
        <xdr:cNvPr id="372" name="円/楕円 371"/>
        <xdr:cNvSpPr/>
      </xdr:nvSpPr>
      <xdr:spPr>
        <a:xfrm>
          <a:off x="8699500" y="1012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59</xdr:row>
      <xdr:rowOff>97807</xdr:rowOff>
    </xdr:from>
    <xdr:ext cx="378565" cy="259045"/>
    <xdr:sp macro="" textlink="">
      <xdr:nvSpPr>
        <xdr:cNvPr id="373" name="テキスト ボックス 372"/>
        <xdr:cNvSpPr txBox="1"/>
      </xdr:nvSpPr>
      <xdr:spPr>
        <a:xfrm>
          <a:off x="8561017" y="102133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a:t>
          </a:r>
          <a:endParaRPr kumimoji="1" lang="ja-JP" altLang="en-US" sz="1000" b="1">
            <a:solidFill>
              <a:srgbClr val="FF0000"/>
            </a:solidFill>
            <a:latin typeface="ＭＳ Ｐゴシック"/>
          </a:endParaRPr>
        </a:p>
      </xdr:txBody>
    </xdr:sp>
    <xdr:clientData/>
  </xdr:oneCellAnchor>
  <xdr:twoCellAnchor>
    <xdr:from>
      <xdr:col>11</xdr:col>
      <xdr:colOff>257175</xdr:colOff>
      <xdr:row>59</xdr:row>
      <xdr:rowOff>4535</xdr:rowOff>
    </xdr:from>
    <xdr:to>
      <xdr:col>11</xdr:col>
      <xdr:colOff>358775</xdr:colOff>
      <xdr:row>59</xdr:row>
      <xdr:rowOff>106135</xdr:rowOff>
    </xdr:to>
    <xdr:sp macro="" textlink="">
      <xdr:nvSpPr>
        <xdr:cNvPr id="374" name="円/楕円 373"/>
        <xdr:cNvSpPr/>
      </xdr:nvSpPr>
      <xdr:spPr>
        <a:xfrm>
          <a:off x="7810500" y="1012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59</xdr:row>
      <xdr:rowOff>97262</xdr:rowOff>
    </xdr:from>
    <xdr:ext cx="378565" cy="259045"/>
    <xdr:sp macro="" textlink="">
      <xdr:nvSpPr>
        <xdr:cNvPr id="375" name="テキスト ボックス 374"/>
        <xdr:cNvSpPr txBox="1"/>
      </xdr:nvSpPr>
      <xdr:spPr>
        <a:xfrm>
          <a:off x="7672017" y="10212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158786</xdr:rowOff>
    </xdr:from>
    <xdr:to>
      <xdr:col>10</xdr:col>
      <xdr:colOff>155575</xdr:colOff>
      <xdr:row>59</xdr:row>
      <xdr:rowOff>88936</xdr:rowOff>
    </xdr:to>
    <xdr:sp macro="" textlink="">
      <xdr:nvSpPr>
        <xdr:cNvPr id="376" name="円/楕円 375"/>
        <xdr:cNvSpPr/>
      </xdr:nvSpPr>
      <xdr:spPr>
        <a:xfrm>
          <a:off x="6921500" y="1010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59</xdr:row>
      <xdr:rowOff>80063</xdr:rowOff>
    </xdr:from>
    <xdr:ext cx="378565" cy="259045"/>
    <xdr:sp macro="" textlink="">
      <xdr:nvSpPr>
        <xdr:cNvPr id="377" name="テキスト ボックス 376"/>
        <xdr:cNvSpPr txBox="1"/>
      </xdr:nvSpPr>
      <xdr:spPr>
        <a:xfrm>
          <a:off x="6783017" y="101956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41/48</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1" name="テキスト ボックス 39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3" name="テキスト ボックス 39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5" name="テキスト ボックス 39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117777</xdr:rowOff>
    </xdr:from>
    <xdr:to>
      <xdr:col>15</xdr:col>
      <xdr:colOff>180340</xdr:colOff>
      <xdr:row>78</xdr:row>
      <xdr:rowOff>123264</xdr:rowOff>
    </xdr:to>
    <xdr:cxnSp macro="">
      <xdr:nvCxnSpPr>
        <xdr:cNvPr id="399" name="直線コネクタ 398"/>
        <xdr:cNvCxnSpPr/>
      </xdr:nvCxnSpPr>
      <xdr:spPr>
        <a:xfrm flipV="1">
          <a:off x="10475595" y="12290727"/>
          <a:ext cx="1270" cy="12056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127091</xdr:rowOff>
    </xdr:from>
    <xdr:ext cx="378565" cy="259045"/>
    <xdr:sp macro="" textlink="">
      <xdr:nvSpPr>
        <xdr:cNvPr id="400" name="商工費最小値テキスト"/>
        <xdr:cNvSpPr txBox="1"/>
      </xdr:nvSpPr>
      <xdr:spPr>
        <a:xfrm>
          <a:off x="10528300" y="135001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719</a:t>
          </a:r>
          <a:endParaRPr kumimoji="1" lang="ja-JP" altLang="en-US" sz="1000" b="1">
            <a:latin typeface="ＭＳ Ｐゴシック"/>
          </a:endParaRPr>
        </a:p>
      </xdr:txBody>
    </xdr:sp>
    <xdr:clientData/>
  </xdr:oneCellAnchor>
  <xdr:twoCellAnchor>
    <xdr:from>
      <xdr:col>15</xdr:col>
      <xdr:colOff>92075</xdr:colOff>
      <xdr:row>78</xdr:row>
      <xdr:rowOff>123264</xdr:rowOff>
    </xdr:from>
    <xdr:to>
      <xdr:col>15</xdr:col>
      <xdr:colOff>269875</xdr:colOff>
      <xdr:row>78</xdr:row>
      <xdr:rowOff>123264</xdr:rowOff>
    </xdr:to>
    <xdr:cxnSp macro="">
      <xdr:nvCxnSpPr>
        <xdr:cNvPr id="401" name="直線コネクタ 400"/>
        <xdr:cNvCxnSpPr/>
      </xdr:nvCxnSpPr>
      <xdr:spPr>
        <a:xfrm>
          <a:off x="10388600" y="13496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64454</xdr:rowOff>
    </xdr:from>
    <xdr:ext cx="534377" cy="259045"/>
    <xdr:sp macro="" textlink="">
      <xdr:nvSpPr>
        <xdr:cNvPr id="402" name="商工費最大値テキスト"/>
        <xdr:cNvSpPr txBox="1"/>
      </xdr:nvSpPr>
      <xdr:spPr>
        <a:xfrm>
          <a:off x="10528300" y="12065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53,459</a:t>
          </a:r>
          <a:endParaRPr kumimoji="1" lang="ja-JP" altLang="en-US" sz="1000" b="1">
            <a:latin typeface="ＭＳ Ｐゴシック"/>
          </a:endParaRPr>
        </a:p>
      </xdr:txBody>
    </xdr:sp>
    <xdr:clientData/>
  </xdr:oneCellAnchor>
  <xdr:twoCellAnchor>
    <xdr:from>
      <xdr:col>15</xdr:col>
      <xdr:colOff>92075</xdr:colOff>
      <xdr:row>71</xdr:row>
      <xdr:rowOff>117777</xdr:rowOff>
    </xdr:from>
    <xdr:to>
      <xdr:col>15</xdr:col>
      <xdr:colOff>269875</xdr:colOff>
      <xdr:row>71</xdr:row>
      <xdr:rowOff>117777</xdr:rowOff>
    </xdr:to>
    <xdr:cxnSp macro="">
      <xdr:nvCxnSpPr>
        <xdr:cNvPr id="403" name="直線コネクタ 402"/>
        <xdr:cNvCxnSpPr/>
      </xdr:nvCxnSpPr>
      <xdr:spPr>
        <a:xfrm>
          <a:off x="10388600" y="12290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38339</xdr:rowOff>
    </xdr:from>
    <xdr:to>
      <xdr:col>15</xdr:col>
      <xdr:colOff>180975</xdr:colOff>
      <xdr:row>78</xdr:row>
      <xdr:rowOff>69062</xdr:rowOff>
    </xdr:to>
    <xdr:cxnSp macro="">
      <xdr:nvCxnSpPr>
        <xdr:cNvPr id="404" name="直線コネクタ 403"/>
        <xdr:cNvCxnSpPr/>
      </xdr:nvCxnSpPr>
      <xdr:spPr>
        <a:xfrm>
          <a:off x="9639300" y="13411439"/>
          <a:ext cx="838200" cy="30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26669</xdr:rowOff>
    </xdr:from>
    <xdr:ext cx="534377" cy="259045"/>
    <xdr:sp macro="" textlink="">
      <xdr:nvSpPr>
        <xdr:cNvPr id="405" name="商工費平均値テキスト"/>
        <xdr:cNvSpPr txBox="1"/>
      </xdr:nvSpPr>
      <xdr:spPr>
        <a:xfrm>
          <a:off x="10528300" y="130568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11,223</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3792</xdr:rowOff>
    </xdr:from>
    <xdr:to>
      <xdr:col>15</xdr:col>
      <xdr:colOff>231775</xdr:colOff>
      <xdr:row>77</xdr:row>
      <xdr:rowOff>105392</xdr:rowOff>
    </xdr:to>
    <xdr:sp macro="" textlink="">
      <xdr:nvSpPr>
        <xdr:cNvPr id="406" name="フローチャート : 判断 405"/>
        <xdr:cNvSpPr/>
      </xdr:nvSpPr>
      <xdr:spPr>
        <a:xfrm>
          <a:off x="10426700" y="13205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38339</xdr:rowOff>
    </xdr:from>
    <xdr:to>
      <xdr:col>14</xdr:col>
      <xdr:colOff>28575</xdr:colOff>
      <xdr:row>78</xdr:row>
      <xdr:rowOff>39664</xdr:rowOff>
    </xdr:to>
    <xdr:cxnSp macro="">
      <xdr:nvCxnSpPr>
        <xdr:cNvPr id="407" name="直線コネクタ 406"/>
        <xdr:cNvCxnSpPr/>
      </xdr:nvCxnSpPr>
      <xdr:spPr>
        <a:xfrm flipV="1">
          <a:off x="8750300" y="13411439"/>
          <a:ext cx="889000" cy="1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149273</xdr:rowOff>
    </xdr:from>
    <xdr:to>
      <xdr:col>14</xdr:col>
      <xdr:colOff>79375</xdr:colOff>
      <xdr:row>77</xdr:row>
      <xdr:rowOff>79423</xdr:rowOff>
    </xdr:to>
    <xdr:sp macro="" textlink="">
      <xdr:nvSpPr>
        <xdr:cNvPr id="408" name="フローチャート : 判断 407"/>
        <xdr:cNvSpPr/>
      </xdr:nvSpPr>
      <xdr:spPr>
        <a:xfrm>
          <a:off x="9588500" y="13179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95950</xdr:rowOff>
    </xdr:from>
    <xdr:ext cx="534377" cy="259045"/>
    <xdr:sp macro="" textlink="">
      <xdr:nvSpPr>
        <xdr:cNvPr id="409" name="テキスト ボックス 408"/>
        <xdr:cNvSpPr txBox="1"/>
      </xdr:nvSpPr>
      <xdr:spPr>
        <a:xfrm>
          <a:off x="9372111" y="12954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12,359</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142351</xdr:rowOff>
    </xdr:from>
    <xdr:to>
      <xdr:col>12</xdr:col>
      <xdr:colOff>511175</xdr:colOff>
      <xdr:row>78</xdr:row>
      <xdr:rowOff>39664</xdr:rowOff>
    </xdr:to>
    <xdr:cxnSp macro="">
      <xdr:nvCxnSpPr>
        <xdr:cNvPr id="410" name="直線コネクタ 409"/>
        <xdr:cNvCxnSpPr/>
      </xdr:nvCxnSpPr>
      <xdr:spPr>
        <a:xfrm>
          <a:off x="7861300" y="13344001"/>
          <a:ext cx="889000" cy="68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153068</xdr:rowOff>
    </xdr:from>
    <xdr:to>
      <xdr:col>12</xdr:col>
      <xdr:colOff>561975</xdr:colOff>
      <xdr:row>77</xdr:row>
      <xdr:rowOff>83218</xdr:rowOff>
    </xdr:to>
    <xdr:sp macro="" textlink="">
      <xdr:nvSpPr>
        <xdr:cNvPr id="411" name="フローチャート : 判断 410"/>
        <xdr:cNvSpPr/>
      </xdr:nvSpPr>
      <xdr:spPr>
        <a:xfrm>
          <a:off x="8699500" y="1318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99745</xdr:rowOff>
    </xdr:from>
    <xdr:ext cx="534377" cy="259045"/>
    <xdr:sp macro="" textlink="">
      <xdr:nvSpPr>
        <xdr:cNvPr id="412" name="テキスト ボックス 411"/>
        <xdr:cNvSpPr txBox="1"/>
      </xdr:nvSpPr>
      <xdr:spPr>
        <a:xfrm>
          <a:off x="8483111" y="1295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12,193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142351</xdr:rowOff>
    </xdr:from>
    <xdr:to>
      <xdr:col>11</xdr:col>
      <xdr:colOff>307975</xdr:colOff>
      <xdr:row>77</xdr:row>
      <xdr:rowOff>168618</xdr:rowOff>
    </xdr:to>
    <xdr:cxnSp macro="">
      <xdr:nvCxnSpPr>
        <xdr:cNvPr id="413" name="直線コネクタ 412"/>
        <xdr:cNvCxnSpPr/>
      </xdr:nvCxnSpPr>
      <xdr:spPr>
        <a:xfrm flipV="1">
          <a:off x="6972300" y="13344001"/>
          <a:ext cx="889000" cy="26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145090</xdr:rowOff>
    </xdr:from>
    <xdr:to>
      <xdr:col>11</xdr:col>
      <xdr:colOff>358775</xdr:colOff>
      <xdr:row>77</xdr:row>
      <xdr:rowOff>75240</xdr:rowOff>
    </xdr:to>
    <xdr:sp macro="" textlink="">
      <xdr:nvSpPr>
        <xdr:cNvPr id="414" name="フローチャート : 判断 413"/>
        <xdr:cNvSpPr/>
      </xdr:nvSpPr>
      <xdr:spPr>
        <a:xfrm>
          <a:off x="7810500" y="131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91767</xdr:rowOff>
    </xdr:from>
    <xdr:ext cx="534377" cy="259045"/>
    <xdr:sp macro="" textlink="">
      <xdr:nvSpPr>
        <xdr:cNvPr id="415" name="テキスト ボックス 414"/>
        <xdr:cNvSpPr txBox="1"/>
      </xdr:nvSpPr>
      <xdr:spPr>
        <a:xfrm>
          <a:off x="7594111" y="12950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12,542</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80418</xdr:rowOff>
    </xdr:from>
    <xdr:to>
      <xdr:col>10</xdr:col>
      <xdr:colOff>155575</xdr:colOff>
      <xdr:row>78</xdr:row>
      <xdr:rowOff>10568</xdr:rowOff>
    </xdr:to>
    <xdr:sp macro="" textlink="">
      <xdr:nvSpPr>
        <xdr:cNvPr id="416" name="フローチャート : 判断 415"/>
        <xdr:cNvSpPr/>
      </xdr:nvSpPr>
      <xdr:spPr>
        <a:xfrm>
          <a:off x="6921500" y="13282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27095</xdr:rowOff>
    </xdr:from>
    <xdr:ext cx="469744" cy="259045"/>
    <xdr:sp macro="" textlink="">
      <xdr:nvSpPr>
        <xdr:cNvPr id="417" name="テキスト ボックス 416"/>
        <xdr:cNvSpPr txBox="1"/>
      </xdr:nvSpPr>
      <xdr:spPr>
        <a:xfrm>
          <a:off x="6737427" y="1305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7,871</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18262</xdr:rowOff>
    </xdr:from>
    <xdr:to>
      <xdr:col>15</xdr:col>
      <xdr:colOff>231775</xdr:colOff>
      <xdr:row>78</xdr:row>
      <xdr:rowOff>119862</xdr:rowOff>
    </xdr:to>
    <xdr:sp macro="" textlink="">
      <xdr:nvSpPr>
        <xdr:cNvPr id="423" name="円/楕円 422"/>
        <xdr:cNvSpPr/>
      </xdr:nvSpPr>
      <xdr:spPr>
        <a:xfrm>
          <a:off x="10426700" y="1339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104639</xdr:rowOff>
    </xdr:from>
    <xdr:ext cx="469744" cy="259045"/>
    <xdr:sp macro="" textlink="">
      <xdr:nvSpPr>
        <xdr:cNvPr id="424" name="商工費該当値テキスト"/>
        <xdr:cNvSpPr txBox="1"/>
      </xdr:nvSpPr>
      <xdr:spPr>
        <a:xfrm>
          <a:off x="10528300" y="13306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3,090</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158989</xdr:rowOff>
    </xdr:from>
    <xdr:to>
      <xdr:col>14</xdr:col>
      <xdr:colOff>79375</xdr:colOff>
      <xdr:row>78</xdr:row>
      <xdr:rowOff>89139</xdr:rowOff>
    </xdr:to>
    <xdr:sp macro="" textlink="">
      <xdr:nvSpPr>
        <xdr:cNvPr id="425" name="円/楕円 424"/>
        <xdr:cNvSpPr/>
      </xdr:nvSpPr>
      <xdr:spPr>
        <a:xfrm>
          <a:off x="9588500" y="1336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80266</xdr:rowOff>
    </xdr:from>
    <xdr:ext cx="469744" cy="259045"/>
    <xdr:sp macro="" textlink="">
      <xdr:nvSpPr>
        <xdr:cNvPr id="426" name="テキスト ボックス 425"/>
        <xdr:cNvSpPr txBox="1"/>
      </xdr:nvSpPr>
      <xdr:spPr>
        <a:xfrm>
          <a:off x="9404427" y="13453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4,434</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160314</xdr:rowOff>
    </xdr:from>
    <xdr:to>
      <xdr:col>12</xdr:col>
      <xdr:colOff>561975</xdr:colOff>
      <xdr:row>78</xdr:row>
      <xdr:rowOff>90464</xdr:rowOff>
    </xdr:to>
    <xdr:sp macro="" textlink="">
      <xdr:nvSpPr>
        <xdr:cNvPr id="427" name="円/楕円 426"/>
        <xdr:cNvSpPr/>
      </xdr:nvSpPr>
      <xdr:spPr>
        <a:xfrm>
          <a:off x="8699500" y="13361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81591</xdr:rowOff>
    </xdr:from>
    <xdr:ext cx="469744" cy="259045"/>
    <xdr:sp macro="" textlink="">
      <xdr:nvSpPr>
        <xdr:cNvPr id="428" name="テキスト ボックス 427"/>
        <xdr:cNvSpPr txBox="1"/>
      </xdr:nvSpPr>
      <xdr:spPr>
        <a:xfrm>
          <a:off x="8515427" y="13454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4,376</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91551</xdr:rowOff>
    </xdr:from>
    <xdr:to>
      <xdr:col>11</xdr:col>
      <xdr:colOff>358775</xdr:colOff>
      <xdr:row>78</xdr:row>
      <xdr:rowOff>21701</xdr:rowOff>
    </xdr:to>
    <xdr:sp macro="" textlink="">
      <xdr:nvSpPr>
        <xdr:cNvPr id="429" name="円/楕円 428"/>
        <xdr:cNvSpPr/>
      </xdr:nvSpPr>
      <xdr:spPr>
        <a:xfrm>
          <a:off x="7810500" y="1329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12828</xdr:rowOff>
    </xdr:from>
    <xdr:ext cx="469744" cy="259045"/>
    <xdr:sp macro="" textlink="">
      <xdr:nvSpPr>
        <xdr:cNvPr id="430" name="テキスト ボックス 429"/>
        <xdr:cNvSpPr txBox="1"/>
      </xdr:nvSpPr>
      <xdr:spPr>
        <a:xfrm>
          <a:off x="7626427" y="13385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7,384</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117818</xdr:rowOff>
    </xdr:from>
    <xdr:to>
      <xdr:col>10</xdr:col>
      <xdr:colOff>155575</xdr:colOff>
      <xdr:row>78</xdr:row>
      <xdr:rowOff>47968</xdr:rowOff>
    </xdr:to>
    <xdr:sp macro="" textlink="">
      <xdr:nvSpPr>
        <xdr:cNvPr id="431" name="円/楕円 430"/>
        <xdr:cNvSpPr/>
      </xdr:nvSpPr>
      <xdr:spPr>
        <a:xfrm>
          <a:off x="6921500" y="1331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39095</xdr:rowOff>
    </xdr:from>
    <xdr:ext cx="469744" cy="259045"/>
    <xdr:sp macro="" textlink="">
      <xdr:nvSpPr>
        <xdr:cNvPr id="432" name="テキスト ボックス 431"/>
        <xdr:cNvSpPr txBox="1"/>
      </xdr:nvSpPr>
      <xdr:spPr>
        <a:xfrm>
          <a:off x="6737427" y="13412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6,235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56,613</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3" name="テキスト ボックス 442"/>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5" name="テキスト ボックス 444"/>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170866</xdr:rowOff>
    </xdr:from>
    <xdr:to>
      <xdr:col>15</xdr:col>
      <xdr:colOff>180340</xdr:colOff>
      <xdr:row>99</xdr:row>
      <xdr:rowOff>17666</xdr:rowOff>
    </xdr:to>
    <xdr:cxnSp macro="">
      <xdr:nvCxnSpPr>
        <xdr:cNvPr id="457" name="直線コネクタ 456"/>
        <xdr:cNvCxnSpPr/>
      </xdr:nvCxnSpPr>
      <xdr:spPr>
        <a:xfrm flipV="1">
          <a:off x="10475595" y="15601366"/>
          <a:ext cx="1270" cy="1389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21493</xdr:rowOff>
    </xdr:from>
    <xdr:ext cx="534377" cy="259045"/>
    <xdr:sp macro="" textlink="">
      <xdr:nvSpPr>
        <xdr:cNvPr id="458" name="土木費最小値テキスト"/>
        <xdr:cNvSpPr txBox="1"/>
      </xdr:nvSpPr>
      <xdr:spPr>
        <a:xfrm>
          <a:off x="10528300" y="1699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21,406</a:t>
          </a:r>
          <a:endParaRPr kumimoji="1" lang="ja-JP" altLang="en-US" sz="1000" b="1">
            <a:latin typeface="ＭＳ Ｐゴシック"/>
          </a:endParaRPr>
        </a:p>
      </xdr:txBody>
    </xdr:sp>
    <xdr:clientData/>
  </xdr:oneCellAnchor>
  <xdr:twoCellAnchor>
    <xdr:from>
      <xdr:col>15</xdr:col>
      <xdr:colOff>92075</xdr:colOff>
      <xdr:row>99</xdr:row>
      <xdr:rowOff>17666</xdr:rowOff>
    </xdr:from>
    <xdr:to>
      <xdr:col>15</xdr:col>
      <xdr:colOff>269875</xdr:colOff>
      <xdr:row>99</xdr:row>
      <xdr:rowOff>17666</xdr:rowOff>
    </xdr:to>
    <xdr:cxnSp macro="">
      <xdr:nvCxnSpPr>
        <xdr:cNvPr id="459" name="直線コネクタ 458"/>
        <xdr:cNvCxnSpPr/>
      </xdr:nvCxnSpPr>
      <xdr:spPr>
        <a:xfrm>
          <a:off x="10388600" y="16991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117543</xdr:rowOff>
    </xdr:from>
    <xdr:ext cx="534377" cy="259045"/>
    <xdr:sp macro="" textlink="">
      <xdr:nvSpPr>
        <xdr:cNvPr id="460" name="土木費最大値テキスト"/>
        <xdr:cNvSpPr txBox="1"/>
      </xdr:nvSpPr>
      <xdr:spPr>
        <a:xfrm>
          <a:off x="10528300" y="15376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94,364</a:t>
          </a:r>
          <a:endParaRPr kumimoji="1" lang="ja-JP" altLang="en-US" sz="1000" b="1">
            <a:latin typeface="ＭＳ Ｐゴシック"/>
          </a:endParaRPr>
        </a:p>
      </xdr:txBody>
    </xdr:sp>
    <xdr:clientData/>
  </xdr:oneCellAnchor>
  <xdr:twoCellAnchor>
    <xdr:from>
      <xdr:col>15</xdr:col>
      <xdr:colOff>92075</xdr:colOff>
      <xdr:row>90</xdr:row>
      <xdr:rowOff>170866</xdr:rowOff>
    </xdr:from>
    <xdr:to>
      <xdr:col>15</xdr:col>
      <xdr:colOff>269875</xdr:colOff>
      <xdr:row>90</xdr:row>
      <xdr:rowOff>170866</xdr:rowOff>
    </xdr:to>
    <xdr:cxnSp macro="">
      <xdr:nvCxnSpPr>
        <xdr:cNvPr id="461" name="直線コネクタ 460"/>
        <xdr:cNvCxnSpPr/>
      </xdr:nvCxnSpPr>
      <xdr:spPr>
        <a:xfrm>
          <a:off x="10388600" y="15601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94</xdr:row>
      <xdr:rowOff>21228</xdr:rowOff>
    </xdr:from>
    <xdr:to>
      <xdr:col>15</xdr:col>
      <xdr:colOff>180975</xdr:colOff>
      <xdr:row>94</xdr:row>
      <xdr:rowOff>91390</xdr:rowOff>
    </xdr:to>
    <xdr:cxnSp macro="">
      <xdr:nvCxnSpPr>
        <xdr:cNvPr id="462" name="直線コネクタ 461"/>
        <xdr:cNvCxnSpPr/>
      </xdr:nvCxnSpPr>
      <xdr:spPr>
        <a:xfrm flipV="1">
          <a:off x="9639300" y="16137528"/>
          <a:ext cx="838200" cy="7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38104</xdr:rowOff>
    </xdr:from>
    <xdr:ext cx="534377" cy="259045"/>
    <xdr:sp macro="" textlink="">
      <xdr:nvSpPr>
        <xdr:cNvPr id="463" name="土木費平均値テキスト"/>
        <xdr:cNvSpPr txBox="1"/>
      </xdr:nvSpPr>
      <xdr:spPr>
        <a:xfrm>
          <a:off x="10528300" y="164973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43,534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59677</xdr:rowOff>
    </xdr:from>
    <xdr:to>
      <xdr:col>15</xdr:col>
      <xdr:colOff>231775</xdr:colOff>
      <xdr:row>96</xdr:row>
      <xdr:rowOff>161277</xdr:rowOff>
    </xdr:to>
    <xdr:sp macro="" textlink="">
      <xdr:nvSpPr>
        <xdr:cNvPr id="464" name="フローチャート : 判断 463"/>
        <xdr:cNvSpPr/>
      </xdr:nvSpPr>
      <xdr:spPr>
        <a:xfrm>
          <a:off x="10426700" y="1651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94</xdr:row>
      <xdr:rowOff>91390</xdr:rowOff>
    </xdr:from>
    <xdr:to>
      <xdr:col>14</xdr:col>
      <xdr:colOff>28575</xdr:colOff>
      <xdr:row>94</xdr:row>
      <xdr:rowOff>143853</xdr:rowOff>
    </xdr:to>
    <xdr:cxnSp macro="">
      <xdr:nvCxnSpPr>
        <xdr:cNvPr id="465" name="直線コネクタ 464"/>
        <xdr:cNvCxnSpPr/>
      </xdr:nvCxnSpPr>
      <xdr:spPr>
        <a:xfrm flipV="1">
          <a:off x="8750300" y="16207690"/>
          <a:ext cx="889000" cy="5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73013</xdr:rowOff>
    </xdr:from>
    <xdr:to>
      <xdr:col>14</xdr:col>
      <xdr:colOff>79375</xdr:colOff>
      <xdr:row>97</xdr:row>
      <xdr:rowOff>3163</xdr:rowOff>
    </xdr:to>
    <xdr:sp macro="" textlink="">
      <xdr:nvSpPr>
        <xdr:cNvPr id="466" name="フローチャート : 判断 465"/>
        <xdr:cNvSpPr/>
      </xdr:nvSpPr>
      <xdr:spPr>
        <a:xfrm>
          <a:off x="9588500" y="16532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165740</xdr:rowOff>
    </xdr:from>
    <xdr:ext cx="534377" cy="259045"/>
    <xdr:sp macro="" textlink="">
      <xdr:nvSpPr>
        <xdr:cNvPr id="467" name="テキスト ボックス 466"/>
        <xdr:cNvSpPr txBox="1"/>
      </xdr:nvSpPr>
      <xdr:spPr>
        <a:xfrm>
          <a:off x="9372111" y="16624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42,834</a:t>
          </a:r>
          <a:endParaRPr kumimoji="1" lang="ja-JP" altLang="en-US" sz="1000" b="1">
            <a:solidFill>
              <a:srgbClr val="000080"/>
            </a:solidFill>
            <a:latin typeface="ＭＳ Ｐゴシック"/>
          </a:endParaRPr>
        </a:p>
      </xdr:txBody>
    </xdr:sp>
    <xdr:clientData/>
  </xdr:oneCellAnchor>
  <xdr:twoCellAnchor>
    <xdr:from>
      <xdr:col>11</xdr:col>
      <xdr:colOff>307975</xdr:colOff>
      <xdr:row>94</xdr:row>
      <xdr:rowOff>143853</xdr:rowOff>
    </xdr:from>
    <xdr:to>
      <xdr:col>12</xdr:col>
      <xdr:colOff>511175</xdr:colOff>
      <xdr:row>96</xdr:row>
      <xdr:rowOff>128690</xdr:rowOff>
    </xdr:to>
    <xdr:cxnSp macro="">
      <xdr:nvCxnSpPr>
        <xdr:cNvPr id="468" name="直線コネクタ 467"/>
        <xdr:cNvCxnSpPr/>
      </xdr:nvCxnSpPr>
      <xdr:spPr>
        <a:xfrm flipV="1">
          <a:off x="7861300" y="16260153"/>
          <a:ext cx="889000" cy="327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9709</xdr:rowOff>
    </xdr:from>
    <xdr:to>
      <xdr:col>12</xdr:col>
      <xdr:colOff>561975</xdr:colOff>
      <xdr:row>96</xdr:row>
      <xdr:rowOff>111309</xdr:rowOff>
    </xdr:to>
    <xdr:sp macro="" textlink="">
      <xdr:nvSpPr>
        <xdr:cNvPr id="469" name="フローチャート : 判断 468"/>
        <xdr:cNvSpPr/>
      </xdr:nvSpPr>
      <xdr:spPr>
        <a:xfrm>
          <a:off x="8699500" y="16468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102436</xdr:rowOff>
    </xdr:from>
    <xdr:ext cx="534377" cy="259045"/>
    <xdr:sp macro="" textlink="">
      <xdr:nvSpPr>
        <xdr:cNvPr id="470" name="テキスト ボックス 469"/>
        <xdr:cNvSpPr txBox="1"/>
      </xdr:nvSpPr>
      <xdr:spPr>
        <a:xfrm>
          <a:off x="8483111" y="16561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46,157</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51955</xdr:rowOff>
    </xdr:from>
    <xdr:to>
      <xdr:col>11</xdr:col>
      <xdr:colOff>307975</xdr:colOff>
      <xdr:row>96</xdr:row>
      <xdr:rowOff>128690</xdr:rowOff>
    </xdr:to>
    <xdr:cxnSp macro="">
      <xdr:nvCxnSpPr>
        <xdr:cNvPr id="471" name="直線コネクタ 470"/>
        <xdr:cNvCxnSpPr/>
      </xdr:nvCxnSpPr>
      <xdr:spPr>
        <a:xfrm>
          <a:off x="6972300" y="16511155"/>
          <a:ext cx="889000" cy="76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7595</xdr:rowOff>
    </xdr:from>
    <xdr:to>
      <xdr:col>11</xdr:col>
      <xdr:colOff>358775</xdr:colOff>
      <xdr:row>96</xdr:row>
      <xdr:rowOff>109195</xdr:rowOff>
    </xdr:to>
    <xdr:sp macro="" textlink="">
      <xdr:nvSpPr>
        <xdr:cNvPr id="472" name="フローチャート : 判断 471"/>
        <xdr:cNvSpPr/>
      </xdr:nvSpPr>
      <xdr:spPr>
        <a:xfrm>
          <a:off x="7810500" y="1646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125722</xdr:rowOff>
    </xdr:from>
    <xdr:ext cx="534377" cy="259045"/>
    <xdr:sp macro="" textlink="">
      <xdr:nvSpPr>
        <xdr:cNvPr id="473" name="テキスト ボックス 472"/>
        <xdr:cNvSpPr txBox="1"/>
      </xdr:nvSpPr>
      <xdr:spPr>
        <a:xfrm>
          <a:off x="7594111" y="1624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46,268</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148337</xdr:rowOff>
    </xdr:from>
    <xdr:to>
      <xdr:col>10</xdr:col>
      <xdr:colOff>155575</xdr:colOff>
      <xdr:row>97</xdr:row>
      <xdr:rowOff>78487</xdr:rowOff>
    </xdr:to>
    <xdr:sp macro="" textlink="">
      <xdr:nvSpPr>
        <xdr:cNvPr id="474" name="フローチャート : 判断 473"/>
        <xdr:cNvSpPr/>
      </xdr:nvSpPr>
      <xdr:spPr>
        <a:xfrm>
          <a:off x="6921500" y="16607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69614</xdr:rowOff>
    </xdr:from>
    <xdr:ext cx="534377" cy="259045"/>
    <xdr:sp macro="" textlink="">
      <xdr:nvSpPr>
        <xdr:cNvPr id="475" name="テキスト ボックス 474"/>
        <xdr:cNvSpPr txBox="1"/>
      </xdr:nvSpPr>
      <xdr:spPr>
        <a:xfrm>
          <a:off x="6705111" y="16700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38,880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93</xdr:row>
      <xdr:rowOff>141878</xdr:rowOff>
    </xdr:from>
    <xdr:to>
      <xdr:col>15</xdr:col>
      <xdr:colOff>231775</xdr:colOff>
      <xdr:row>94</xdr:row>
      <xdr:rowOff>72028</xdr:rowOff>
    </xdr:to>
    <xdr:sp macro="" textlink="">
      <xdr:nvSpPr>
        <xdr:cNvPr id="481" name="円/楕円 480"/>
        <xdr:cNvSpPr/>
      </xdr:nvSpPr>
      <xdr:spPr>
        <a:xfrm>
          <a:off x="10426700" y="160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92</xdr:row>
      <xdr:rowOff>164755</xdr:rowOff>
    </xdr:from>
    <xdr:ext cx="534377" cy="259045"/>
    <xdr:sp macro="" textlink="">
      <xdr:nvSpPr>
        <xdr:cNvPr id="482" name="土木費該当値テキスト"/>
        <xdr:cNvSpPr txBox="1"/>
      </xdr:nvSpPr>
      <xdr:spPr>
        <a:xfrm>
          <a:off x="10528300" y="15938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66,219</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40590</xdr:rowOff>
    </xdr:from>
    <xdr:to>
      <xdr:col>14</xdr:col>
      <xdr:colOff>79375</xdr:colOff>
      <xdr:row>94</xdr:row>
      <xdr:rowOff>142190</xdr:rowOff>
    </xdr:to>
    <xdr:sp macro="" textlink="">
      <xdr:nvSpPr>
        <xdr:cNvPr id="483" name="円/楕円 482"/>
        <xdr:cNvSpPr/>
      </xdr:nvSpPr>
      <xdr:spPr>
        <a:xfrm>
          <a:off x="9588500" y="16156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92</xdr:row>
      <xdr:rowOff>158717</xdr:rowOff>
    </xdr:from>
    <xdr:ext cx="534377" cy="259045"/>
    <xdr:sp macro="" textlink="">
      <xdr:nvSpPr>
        <xdr:cNvPr id="484" name="テキスト ボックス 483"/>
        <xdr:cNvSpPr txBox="1"/>
      </xdr:nvSpPr>
      <xdr:spPr>
        <a:xfrm>
          <a:off x="9372111" y="1593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62,536</a:t>
          </a:r>
          <a:endParaRPr kumimoji="1" lang="ja-JP" altLang="en-US" sz="1000" b="1">
            <a:solidFill>
              <a:srgbClr val="FF0000"/>
            </a:solidFill>
            <a:latin typeface="ＭＳ Ｐゴシック"/>
          </a:endParaRPr>
        </a:p>
      </xdr:txBody>
    </xdr:sp>
    <xdr:clientData/>
  </xdr:oneCellAnchor>
  <xdr:twoCellAnchor>
    <xdr:from>
      <xdr:col>12</xdr:col>
      <xdr:colOff>460375</xdr:colOff>
      <xdr:row>94</xdr:row>
      <xdr:rowOff>93053</xdr:rowOff>
    </xdr:from>
    <xdr:to>
      <xdr:col>12</xdr:col>
      <xdr:colOff>561975</xdr:colOff>
      <xdr:row>95</xdr:row>
      <xdr:rowOff>23203</xdr:rowOff>
    </xdr:to>
    <xdr:sp macro="" textlink="">
      <xdr:nvSpPr>
        <xdr:cNvPr id="485" name="円/楕円 484"/>
        <xdr:cNvSpPr/>
      </xdr:nvSpPr>
      <xdr:spPr>
        <a:xfrm>
          <a:off x="8699500" y="1620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39730</xdr:rowOff>
    </xdr:from>
    <xdr:ext cx="534377" cy="259045"/>
    <xdr:sp macro="" textlink="">
      <xdr:nvSpPr>
        <xdr:cNvPr id="486" name="テキスト ボックス 485"/>
        <xdr:cNvSpPr txBox="1"/>
      </xdr:nvSpPr>
      <xdr:spPr>
        <a:xfrm>
          <a:off x="8483111" y="15984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59,782</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77890</xdr:rowOff>
    </xdr:from>
    <xdr:to>
      <xdr:col>11</xdr:col>
      <xdr:colOff>358775</xdr:colOff>
      <xdr:row>97</xdr:row>
      <xdr:rowOff>8040</xdr:rowOff>
    </xdr:to>
    <xdr:sp macro="" textlink="">
      <xdr:nvSpPr>
        <xdr:cNvPr id="487" name="円/楕円 486"/>
        <xdr:cNvSpPr/>
      </xdr:nvSpPr>
      <xdr:spPr>
        <a:xfrm>
          <a:off x="7810500" y="16537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170617</xdr:rowOff>
    </xdr:from>
    <xdr:ext cx="534377" cy="259045"/>
    <xdr:sp macro="" textlink="">
      <xdr:nvSpPr>
        <xdr:cNvPr id="488" name="テキスト ボックス 487"/>
        <xdr:cNvSpPr txBox="1"/>
      </xdr:nvSpPr>
      <xdr:spPr>
        <a:xfrm>
          <a:off x="7594111" y="16629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42,578</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1155</xdr:rowOff>
    </xdr:from>
    <xdr:to>
      <xdr:col>10</xdr:col>
      <xdr:colOff>155575</xdr:colOff>
      <xdr:row>96</xdr:row>
      <xdr:rowOff>102755</xdr:rowOff>
    </xdr:to>
    <xdr:sp macro="" textlink="">
      <xdr:nvSpPr>
        <xdr:cNvPr id="489" name="円/楕円 488"/>
        <xdr:cNvSpPr/>
      </xdr:nvSpPr>
      <xdr:spPr>
        <a:xfrm>
          <a:off x="6921500" y="16460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119282</xdr:rowOff>
    </xdr:from>
    <xdr:ext cx="534377" cy="259045"/>
    <xdr:sp macro="" textlink="">
      <xdr:nvSpPr>
        <xdr:cNvPr id="490" name="テキスト ボックス 489"/>
        <xdr:cNvSpPr txBox="1"/>
      </xdr:nvSpPr>
      <xdr:spPr>
        <a:xfrm>
          <a:off x="6705111" y="16235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46,606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48/48</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12,369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40</xdr:row>
      <xdr:rowOff>111777</xdr:rowOff>
    </xdr:from>
    <xdr:ext cx="467179" cy="259045"/>
    <xdr:sp macro="" textlink="">
      <xdr:nvSpPr>
        <xdr:cNvPr id="501" name="テキスト ボックス 500"/>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2" name="直線コネクタ 50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38</xdr:row>
      <xdr:rowOff>73677</xdr:rowOff>
    </xdr:from>
    <xdr:ext cx="467179" cy="259045"/>
    <xdr:sp macro="" textlink="">
      <xdr:nvSpPr>
        <xdr:cNvPr id="503" name="テキスト ボックス 502"/>
        <xdr:cNvSpPr txBox="1"/>
      </xdr:nvSpPr>
      <xdr:spPr>
        <a:xfrm>
          <a:off x="11978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4" name="直線コネクタ 50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505" name="テキスト ボックス 504"/>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8" name="直線コネクタ 50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9" name="テキスト ボックス 50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0" name="直線コネクタ 50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1" name="テキスト ボックス 510"/>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3" name="テキスト ボックス 51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29464</xdr:rowOff>
    </xdr:from>
    <xdr:to>
      <xdr:col>23</xdr:col>
      <xdr:colOff>516889</xdr:colOff>
      <xdr:row>37</xdr:row>
      <xdr:rowOff>73025</xdr:rowOff>
    </xdr:to>
    <xdr:cxnSp macro="">
      <xdr:nvCxnSpPr>
        <xdr:cNvPr id="515" name="直線コネクタ 514"/>
        <xdr:cNvCxnSpPr/>
      </xdr:nvCxnSpPr>
      <xdr:spPr>
        <a:xfrm flipV="1">
          <a:off x="16317595" y="5172964"/>
          <a:ext cx="1269" cy="1243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76852</xdr:rowOff>
    </xdr:from>
    <xdr:ext cx="469744" cy="259045"/>
    <xdr:sp macro="" textlink="">
      <xdr:nvSpPr>
        <xdr:cNvPr id="516" name="消防費最小値テキスト"/>
        <xdr:cNvSpPr txBox="1"/>
      </xdr:nvSpPr>
      <xdr:spPr>
        <a:xfrm>
          <a:off x="16370300" y="6420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8,475</a:t>
          </a:r>
          <a:endParaRPr kumimoji="1" lang="ja-JP" altLang="en-US" sz="1000" b="1">
            <a:latin typeface="ＭＳ Ｐゴシック"/>
          </a:endParaRPr>
        </a:p>
      </xdr:txBody>
    </xdr:sp>
    <xdr:clientData/>
  </xdr:oneCellAnchor>
  <xdr:twoCellAnchor>
    <xdr:from>
      <xdr:col>23</xdr:col>
      <xdr:colOff>428625</xdr:colOff>
      <xdr:row>37</xdr:row>
      <xdr:rowOff>73025</xdr:rowOff>
    </xdr:from>
    <xdr:to>
      <xdr:col>23</xdr:col>
      <xdr:colOff>606425</xdr:colOff>
      <xdr:row>37</xdr:row>
      <xdr:rowOff>73025</xdr:rowOff>
    </xdr:to>
    <xdr:cxnSp macro="">
      <xdr:nvCxnSpPr>
        <xdr:cNvPr id="517" name="直線コネクタ 516"/>
        <xdr:cNvCxnSpPr/>
      </xdr:nvCxnSpPr>
      <xdr:spPr>
        <a:xfrm>
          <a:off x="16230600" y="6416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147591</xdr:rowOff>
    </xdr:from>
    <xdr:ext cx="534377" cy="259045"/>
    <xdr:sp macro="" textlink="">
      <xdr:nvSpPr>
        <xdr:cNvPr id="518" name="消防費最大値テキスト"/>
        <xdr:cNvSpPr txBox="1"/>
      </xdr:nvSpPr>
      <xdr:spPr>
        <a:xfrm>
          <a:off x="16370300" y="4948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18,268</a:t>
          </a:r>
          <a:endParaRPr kumimoji="1" lang="ja-JP" altLang="en-US" sz="1000" b="1">
            <a:latin typeface="ＭＳ Ｐゴシック"/>
          </a:endParaRPr>
        </a:p>
      </xdr:txBody>
    </xdr:sp>
    <xdr:clientData/>
  </xdr:oneCellAnchor>
  <xdr:twoCellAnchor>
    <xdr:from>
      <xdr:col>23</xdr:col>
      <xdr:colOff>428625</xdr:colOff>
      <xdr:row>30</xdr:row>
      <xdr:rowOff>29464</xdr:rowOff>
    </xdr:from>
    <xdr:to>
      <xdr:col>23</xdr:col>
      <xdr:colOff>606425</xdr:colOff>
      <xdr:row>30</xdr:row>
      <xdr:rowOff>29464</xdr:rowOff>
    </xdr:to>
    <xdr:cxnSp macro="">
      <xdr:nvCxnSpPr>
        <xdr:cNvPr id="519" name="直線コネクタ 518"/>
        <xdr:cNvCxnSpPr/>
      </xdr:nvCxnSpPr>
      <xdr:spPr>
        <a:xfrm>
          <a:off x="16230600" y="5172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32</xdr:row>
      <xdr:rowOff>142367</xdr:rowOff>
    </xdr:from>
    <xdr:to>
      <xdr:col>23</xdr:col>
      <xdr:colOff>517525</xdr:colOff>
      <xdr:row>37</xdr:row>
      <xdr:rowOff>73025</xdr:rowOff>
    </xdr:to>
    <xdr:cxnSp macro="">
      <xdr:nvCxnSpPr>
        <xdr:cNvPr id="520" name="直線コネクタ 519"/>
        <xdr:cNvCxnSpPr/>
      </xdr:nvCxnSpPr>
      <xdr:spPr>
        <a:xfrm>
          <a:off x="15481300" y="5628767"/>
          <a:ext cx="838200" cy="78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33</xdr:row>
      <xdr:rowOff>140733</xdr:rowOff>
    </xdr:from>
    <xdr:ext cx="534377" cy="259045"/>
    <xdr:sp macro="" textlink="">
      <xdr:nvSpPr>
        <xdr:cNvPr id="521" name="消防費平均値テキスト"/>
        <xdr:cNvSpPr txBox="1"/>
      </xdr:nvSpPr>
      <xdr:spPr>
        <a:xfrm>
          <a:off x="16370300" y="57985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11,772</a:t>
          </a:r>
          <a:endParaRPr kumimoji="1" lang="ja-JP" altLang="en-US" sz="1000" b="1">
            <a:solidFill>
              <a:srgbClr val="000080"/>
            </a:solidFill>
            <a:latin typeface="ＭＳ Ｐゴシック"/>
          </a:endParaRPr>
        </a:p>
      </xdr:txBody>
    </xdr:sp>
    <xdr:clientData/>
  </xdr:oneCellAnchor>
  <xdr:twoCellAnchor>
    <xdr:from>
      <xdr:col>23</xdr:col>
      <xdr:colOff>466725</xdr:colOff>
      <xdr:row>34</xdr:row>
      <xdr:rowOff>117856</xdr:rowOff>
    </xdr:from>
    <xdr:to>
      <xdr:col>23</xdr:col>
      <xdr:colOff>568325</xdr:colOff>
      <xdr:row>35</xdr:row>
      <xdr:rowOff>48006</xdr:rowOff>
    </xdr:to>
    <xdr:sp macro="" textlink="">
      <xdr:nvSpPr>
        <xdr:cNvPr id="522" name="フローチャート : 判断 521"/>
        <xdr:cNvSpPr/>
      </xdr:nvSpPr>
      <xdr:spPr>
        <a:xfrm>
          <a:off x="16268700" y="5947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32</xdr:row>
      <xdr:rowOff>142367</xdr:rowOff>
    </xdr:from>
    <xdr:to>
      <xdr:col>22</xdr:col>
      <xdr:colOff>365125</xdr:colOff>
      <xdr:row>35</xdr:row>
      <xdr:rowOff>103251</xdr:rowOff>
    </xdr:to>
    <xdr:cxnSp macro="">
      <xdr:nvCxnSpPr>
        <xdr:cNvPr id="523" name="直線コネクタ 522"/>
        <xdr:cNvCxnSpPr/>
      </xdr:nvCxnSpPr>
      <xdr:spPr>
        <a:xfrm flipV="1">
          <a:off x="14592300" y="5628767"/>
          <a:ext cx="889000" cy="475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34</xdr:row>
      <xdr:rowOff>93853</xdr:rowOff>
    </xdr:from>
    <xdr:to>
      <xdr:col>22</xdr:col>
      <xdr:colOff>415925</xdr:colOff>
      <xdr:row>35</xdr:row>
      <xdr:rowOff>24003</xdr:rowOff>
    </xdr:to>
    <xdr:sp macro="" textlink="">
      <xdr:nvSpPr>
        <xdr:cNvPr id="524" name="フローチャート : 判断 523"/>
        <xdr:cNvSpPr/>
      </xdr:nvSpPr>
      <xdr:spPr>
        <a:xfrm>
          <a:off x="15430500" y="592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15130</xdr:rowOff>
    </xdr:from>
    <xdr:ext cx="534377" cy="259045"/>
    <xdr:sp macro="" textlink="">
      <xdr:nvSpPr>
        <xdr:cNvPr id="525" name="テキスト ボックス 524"/>
        <xdr:cNvSpPr txBox="1"/>
      </xdr:nvSpPr>
      <xdr:spPr>
        <a:xfrm>
          <a:off x="15214111" y="601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11,961</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103251</xdr:rowOff>
    </xdr:from>
    <xdr:to>
      <xdr:col>21</xdr:col>
      <xdr:colOff>161925</xdr:colOff>
      <xdr:row>37</xdr:row>
      <xdr:rowOff>63627</xdr:rowOff>
    </xdr:to>
    <xdr:cxnSp macro="">
      <xdr:nvCxnSpPr>
        <xdr:cNvPr id="526" name="直線コネクタ 525"/>
        <xdr:cNvCxnSpPr/>
      </xdr:nvCxnSpPr>
      <xdr:spPr>
        <a:xfrm flipV="1">
          <a:off x="13703300" y="6104001"/>
          <a:ext cx="889000" cy="30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34</xdr:row>
      <xdr:rowOff>72898</xdr:rowOff>
    </xdr:from>
    <xdr:to>
      <xdr:col>21</xdr:col>
      <xdr:colOff>212725</xdr:colOff>
      <xdr:row>35</xdr:row>
      <xdr:rowOff>3048</xdr:rowOff>
    </xdr:to>
    <xdr:sp macro="" textlink="">
      <xdr:nvSpPr>
        <xdr:cNvPr id="527" name="フローチャート : 判断 526"/>
        <xdr:cNvSpPr/>
      </xdr:nvSpPr>
      <xdr:spPr>
        <a:xfrm>
          <a:off x="14541500" y="590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19575</xdr:rowOff>
    </xdr:from>
    <xdr:ext cx="534377" cy="259045"/>
    <xdr:sp macro="" textlink="">
      <xdr:nvSpPr>
        <xdr:cNvPr id="528" name="テキスト ボックス 527"/>
        <xdr:cNvSpPr txBox="1"/>
      </xdr:nvSpPr>
      <xdr:spPr>
        <a:xfrm>
          <a:off x="14325111" y="5677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12,126</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63627</xdr:rowOff>
    </xdr:from>
    <xdr:to>
      <xdr:col>19</xdr:col>
      <xdr:colOff>644525</xdr:colOff>
      <xdr:row>37</xdr:row>
      <xdr:rowOff>113919</xdr:rowOff>
    </xdr:to>
    <xdr:cxnSp macro="">
      <xdr:nvCxnSpPr>
        <xdr:cNvPr id="529" name="直線コネクタ 528"/>
        <xdr:cNvCxnSpPr/>
      </xdr:nvCxnSpPr>
      <xdr:spPr>
        <a:xfrm flipV="1">
          <a:off x="12814300" y="6407277"/>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34</xdr:row>
      <xdr:rowOff>150114</xdr:rowOff>
    </xdr:from>
    <xdr:to>
      <xdr:col>20</xdr:col>
      <xdr:colOff>9525</xdr:colOff>
      <xdr:row>35</xdr:row>
      <xdr:rowOff>80264</xdr:rowOff>
    </xdr:to>
    <xdr:sp macro="" textlink="">
      <xdr:nvSpPr>
        <xdr:cNvPr id="530" name="フローチャート : 判断 529"/>
        <xdr:cNvSpPr/>
      </xdr:nvSpPr>
      <xdr:spPr>
        <a:xfrm>
          <a:off x="13652500" y="597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33</xdr:row>
      <xdr:rowOff>96791</xdr:rowOff>
    </xdr:from>
    <xdr:ext cx="534377" cy="259045"/>
    <xdr:sp macro="" textlink="">
      <xdr:nvSpPr>
        <xdr:cNvPr id="531" name="テキスト ボックス 530"/>
        <xdr:cNvSpPr txBox="1"/>
      </xdr:nvSpPr>
      <xdr:spPr>
        <a:xfrm>
          <a:off x="13436111" y="5754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11,518</a:t>
          </a:r>
          <a:endParaRPr kumimoji="1" lang="ja-JP" altLang="en-US" sz="1000" b="1">
            <a:solidFill>
              <a:srgbClr val="000080"/>
            </a:solidFill>
            <a:latin typeface="ＭＳ Ｐゴシック"/>
          </a:endParaRPr>
        </a:p>
      </xdr:txBody>
    </xdr:sp>
    <xdr:clientData/>
  </xdr:oneCellAnchor>
  <xdr:twoCellAnchor>
    <xdr:from>
      <xdr:col>18</xdr:col>
      <xdr:colOff>390525</xdr:colOff>
      <xdr:row>33</xdr:row>
      <xdr:rowOff>143002</xdr:rowOff>
    </xdr:from>
    <xdr:to>
      <xdr:col>18</xdr:col>
      <xdr:colOff>492125</xdr:colOff>
      <xdr:row>34</xdr:row>
      <xdr:rowOff>73152</xdr:rowOff>
    </xdr:to>
    <xdr:sp macro="" textlink="">
      <xdr:nvSpPr>
        <xdr:cNvPr id="532" name="フローチャート : 判断 531"/>
        <xdr:cNvSpPr/>
      </xdr:nvSpPr>
      <xdr:spPr>
        <a:xfrm>
          <a:off x="12763500" y="5800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32</xdr:row>
      <xdr:rowOff>89679</xdr:rowOff>
    </xdr:from>
    <xdr:ext cx="534377" cy="259045"/>
    <xdr:sp macro="" textlink="">
      <xdr:nvSpPr>
        <xdr:cNvPr id="533" name="テキスト ボックス 532"/>
        <xdr:cNvSpPr txBox="1"/>
      </xdr:nvSpPr>
      <xdr:spPr>
        <a:xfrm>
          <a:off x="12547111" y="5576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12,924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22225</xdr:rowOff>
    </xdr:from>
    <xdr:to>
      <xdr:col>23</xdr:col>
      <xdr:colOff>568325</xdr:colOff>
      <xdr:row>37</xdr:row>
      <xdr:rowOff>123825</xdr:rowOff>
    </xdr:to>
    <xdr:sp macro="" textlink="">
      <xdr:nvSpPr>
        <xdr:cNvPr id="539" name="円/楕円 538"/>
        <xdr:cNvSpPr/>
      </xdr:nvSpPr>
      <xdr:spPr>
        <a:xfrm>
          <a:off x="16268700" y="636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108602</xdr:rowOff>
    </xdr:from>
    <xdr:ext cx="469744" cy="259045"/>
    <xdr:sp macro="" textlink="">
      <xdr:nvSpPr>
        <xdr:cNvPr id="540" name="消防費該当値テキスト"/>
        <xdr:cNvSpPr txBox="1"/>
      </xdr:nvSpPr>
      <xdr:spPr>
        <a:xfrm>
          <a:off x="16370300" y="6280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8,475</a:t>
          </a:r>
          <a:endParaRPr kumimoji="1" lang="ja-JP" altLang="en-US" sz="1000" b="1">
            <a:solidFill>
              <a:srgbClr val="FF0000"/>
            </a:solidFill>
            <a:latin typeface="ＭＳ Ｐゴシック"/>
          </a:endParaRPr>
        </a:p>
      </xdr:txBody>
    </xdr:sp>
    <xdr:clientData/>
  </xdr:oneCellAnchor>
  <xdr:twoCellAnchor>
    <xdr:from>
      <xdr:col>22</xdr:col>
      <xdr:colOff>314325</xdr:colOff>
      <xdr:row>32</xdr:row>
      <xdr:rowOff>91567</xdr:rowOff>
    </xdr:from>
    <xdr:to>
      <xdr:col>22</xdr:col>
      <xdr:colOff>415925</xdr:colOff>
      <xdr:row>33</xdr:row>
      <xdr:rowOff>21717</xdr:rowOff>
    </xdr:to>
    <xdr:sp macro="" textlink="">
      <xdr:nvSpPr>
        <xdr:cNvPr id="541" name="円/楕円 540"/>
        <xdr:cNvSpPr/>
      </xdr:nvSpPr>
      <xdr:spPr>
        <a:xfrm>
          <a:off x="15430500" y="5577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31</xdr:row>
      <xdr:rowOff>38244</xdr:rowOff>
    </xdr:from>
    <xdr:ext cx="534377" cy="259045"/>
    <xdr:sp macro="" textlink="">
      <xdr:nvSpPr>
        <xdr:cNvPr id="542" name="テキスト ボックス 541"/>
        <xdr:cNvSpPr txBox="1"/>
      </xdr:nvSpPr>
      <xdr:spPr>
        <a:xfrm>
          <a:off x="15214111" y="5353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14,679</a:t>
          </a:r>
          <a:endParaRPr kumimoji="1" lang="ja-JP" altLang="en-US" sz="1000" b="1">
            <a:solidFill>
              <a:srgbClr val="FF0000"/>
            </a:solidFill>
            <a:latin typeface="ＭＳ Ｐゴシック"/>
          </a:endParaRPr>
        </a:p>
      </xdr:txBody>
    </xdr:sp>
    <xdr:clientData/>
  </xdr:oneCellAnchor>
  <xdr:twoCellAnchor>
    <xdr:from>
      <xdr:col>21</xdr:col>
      <xdr:colOff>111125</xdr:colOff>
      <xdr:row>35</xdr:row>
      <xdr:rowOff>52451</xdr:rowOff>
    </xdr:from>
    <xdr:to>
      <xdr:col>21</xdr:col>
      <xdr:colOff>212725</xdr:colOff>
      <xdr:row>35</xdr:row>
      <xdr:rowOff>154051</xdr:rowOff>
    </xdr:to>
    <xdr:sp macro="" textlink="">
      <xdr:nvSpPr>
        <xdr:cNvPr id="543" name="円/楕円 542"/>
        <xdr:cNvSpPr/>
      </xdr:nvSpPr>
      <xdr:spPr>
        <a:xfrm>
          <a:off x="14541500" y="605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145178</xdr:rowOff>
    </xdr:from>
    <xdr:ext cx="534377" cy="259045"/>
    <xdr:sp macro="" textlink="">
      <xdr:nvSpPr>
        <xdr:cNvPr id="544" name="テキスト ボックス 543"/>
        <xdr:cNvSpPr txBox="1"/>
      </xdr:nvSpPr>
      <xdr:spPr>
        <a:xfrm>
          <a:off x="14325111" y="6145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10,937</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12827</xdr:rowOff>
    </xdr:from>
    <xdr:to>
      <xdr:col>20</xdr:col>
      <xdr:colOff>9525</xdr:colOff>
      <xdr:row>37</xdr:row>
      <xdr:rowOff>114427</xdr:rowOff>
    </xdr:to>
    <xdr:sp macro="" textlink="">
      <xdr:nvSpPr>
        <xdr:cNvPr id="545" name="円/楕円 544"/>
        <xdr:cNvSpPr/>
      </xdr:nvSpPr>
      <xdr:spPr>
        <a:xfrm>
          <a:off x="13652500" y="6356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105554</xdr:rowOff>
    </xdr:from>
    <xdr:ext cx="469744" cy="259045"/>
    <xdr:sp macro="" textlink="">
      <xdr:nvSpPr>
        <xdr:cNvPr id="546" name="テキスト ボックス 545"/>
        <xdr:cNvSpPr txBox="1"/>
      </xdr:nvSpPr>
      <xdr:spPr>
        <a:xfrm>
          <a:off x="13468427" y="6449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8,549</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63119</xdr:rowOff>
    </xdr:from>
    <xdr:to>
      <xdr:col>18</xdr:col>
      <xdr:colOff>492125</xdr:colOff>
      <xdr:row>37</xdr:row>
      <xdr:rowOff>164719</xdr:rowOff>
    </xdr:to>
    <xdr:sp macro="" textlink="">
      <xdr:nvSpPr>
        <xdr:cNvPr id="547" name="円/楕円 546"/>
        <xdr:cNvSpPr/>
      </xdr:nvSpPr>
      <xdr:spPr>
        <a:xfrm>
          <a:off x="12763500" y="640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155846</xdr:rowOff>
    </xdr:from>
    <xdr:ext cx="469744" cy="259045"/>
    <xdr:sp macro="" textlink="">
      <xdr:nvSpPr>
        <xdr:cNvPr id="548" name="テキスト ボックス 547"/>
        <xdr:cNvSpPr txBox="1"/>
      </xdr:nvSpPr>
      <xdr:spPr>
        <a:xfrm>
          <a:off x="12579427" y="6499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8,153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18/48</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62,336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9" name="テキスト ボックス 558"/>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58</xdr:row>
      <xdr:rowOff>139700</xdr:rowOff>
    </xdr:from>
    <xdr:to>
      <xdr:col>24</xdr:col>
      <xdr:colOff>644525</xdr:colOff>
      <xdr:row>58</xdr:row>
      <xdr:rowOff>139700</xdr:rowOff>
    </xdr:to>
    <xdr:cxnSp macro="">
      <xdr:nvCxnSpPr>
        <xdr:cNvPr id="560" name="直線コネクタ 559"/>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168927</xdr:rowOff>
    </xdr:from>
    <xdr:ext cx="531299" cy="259045"/>
    <xdr:sp macro="" textlink="">
      <xdr:nvSpPr>
        <xdr:cNvPr id="561" name="テキスト ボックス 560"/>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62" name="直線コネクタ 561"/>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54627</xdr:rowOff>
    </xdr:from>
    <xdr:ext cx="531299" cy="259045"/>
    <xdr:sp macro="" textlink="">
      <xdr:nvSpPr>
        <xdr:cNvPr id="563" name="テキスト ボックス 562"/>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64" name="直線コネクタ 563"/>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52</xdr:row>
      <xdr:rowOff>111777</xdr:rowOff>
    </xdr:from>
    <xdr:ext cx="531299" cy="259045"/>
    <xdr:sp macro="" textlink="">
      <xdr:nvSpPr>
        <xdr:cNvPr id="565" name="テキスト ボックス 564"/>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6" name="直線コネクタ 565"/>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49</xdr:row>
      <xdr:rowOff>168927</xdr:rowOff>
    </xdr:from>
    <xdr:ext cx="531299" cy="259045"/>
    <xdr:sp macro="" textlink="">
      <xdr:nvSpPr>
        <xdr:cNvPr id="567" name="テキスト ボックス 566"/>
        <xdr:cNvSpPr txBox="1"/>
      </xdr:nvSpPr>
      <xdr:spPr>
        <a:xfrm>
          <a:off x="11914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9" name="テキスト ボックス 56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96815</xdr:rowOff>
    </xdr:from>
    <xdr:to>
      <xdr:col>23</xdr:col>
      <xdr:colOff>516889</xdr:colOff>
      <xdr:row>57</xdr:row>
      <xdr:rowOff>167658</xdr:rowOff>
    </xdr:to>
    <xdr:cxnSp macro="">
      <xdr:nvCxnSpPr>
        <xdr:cNvPr id="571" name="直線コネクタ 570"/>
        <xdr:cNvCxnSpPr/>
      </xdr:nvCxnSpPr>
      <xdr:spPr>
        <a:xfrm flipV="1">
          <a:off x="16317595" y="8669315"/>
          <a:ext cx="1269" cy="1270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35</xdr:rowOff>
    </xdr:from>
    <xdr:ext cx="534377" cy="259045"/>
    <xdr:sp macro="" textlink="">
      <xdr:nvSpPr>
        <xdr:cNvPr id="572" name="教育費最小値テキスト"/>
        <xdr:cNvSpPr txBox="1"/>
      </xdr:nvSpPr>
      <xdr:spPr>
        <a:xfrm>
          <a:off x="16370300" y="9944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26,277</a:t>
          </a:r>
          <a:endParaRPr kumimoji="1" lang="ja-JP" altLang="en-US" sz="1000" b="1">
            <a:latin typeface="ＭＳ Ｐゴシック"/>
          </a:endParaRPr>
        </a:p>
      </xdr:txBody>
    </xdr:sp>
    <xdr:clientData/>
  </xdr:oneCellAnchor>
  <xdr:twoCellAnchor>
    <xdr:from>
      <xdr:col>23</xdr:col>
      <xdr:colOff>428625</xdr:colOff>
      <xdr:row>57</xdr:row>
      <xdr:rowOff>167658</xdr:rowOff>
    </xdr:from>
    <xdr:to>
      <xdr:col>23</xdr:col>
      <xdr:colOff>606425</xdr:colOff>
      <xdr:row>57</xdr:row>
      <xdr:rowOff>167658</xdr:rowOff>
    </xdr:to>
    <xdr:cxnSp macro="">
      <xdr:nvCxnSpPr>
        <xdr:cNvPr id="573" name="直線コネクタ 572"/>
        <xdr:cNvCxnSpPr/>
      </xdr:nvCxnSpPr>
      <xdr:spPr>
        <a:xfrm>
          <a:off x="16230600" y="9940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43492</xdr:rowOff>
    </xdr:from>
    <xdr:ext cx="534377" cy="259045"/>
    <xdr:sp macro="" textlink="">
      <xdr:nvSpPr>
        <xdr:cNvPr id="574" name="教育費最大値テキスト"/>
        <xdr:cNvSpPr txBox="1"/>
      </xdr:nvSpPr>
      <xdr:spPr>
        <a:xfrm>
          <a:off x="16370300" y="8444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81,876</a:t>
          </a:r>
          <a:endParaRPr kumimoji="1" lang="ja-JP" altLang="en-US" sz="1000" b="1">
            <a:latin typeface="ＭＳ Ｐゴシック"/>
          </a:endParaRPr>
        </a:p>
      </xdr:txBody>
    </xdr:sp>
    <xdr:clientData/>
  </xdr:oneCellAnchor>
  <xdr:twoCellAnchor>
    <xdr:from>
      <xdr:col>23</xdr:col>
      <xdr:colOff>428625</xdr:colOff>
      <xdr:row>50</xdr:row>
      <xdr:rowOff>96815</xdr:rowOff>
    </xdr:from>
    <xdr:to>
      <xdr:col>23</xdr:col>
      <xdr:colOff>606425</xdr:colOff>
      <xdr:row>50</xdr:row>
      <xdr:rowOff>96815</xdr:rowOff>
    </xdr:to>
    <xdr:cxnSp macro="">
      <xdr:nvCxnSpPr>
        <xdr:cNvPr id="575" name="直線コネクタ 574"/>
        <xdr:cNvCxnSpPr/>
      </xdr:nvCxnSpPr>
      <xdr:spPr>
        <a:xfrm>
          <a:off x="16230600" y="8669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12941</xdr:rowOff>
    </xdr:from>
    <xdr:to>
      <xdr:col>23</xdr:col>
      <xdr:colOff>517525</xdr:colOff>
      <xdr:row>56</xdr:row>
      <xdr:rowOff>77292</xdr:rowOff>
    </xdr:to>
    <xdr:cxnSp macro="">
      <xdr:nvCxnSpPr>
        <xdr:cNvPr id="576" name="直線コネクタ 575"/>
        <xdr:cNvCxnSpPr/>
      </xdr:nvCxnSpPr>
      <xdr:spPr>
        <a:xfrm flipV="1">
          <a:off x="15481300" y="9614141"/>
          <a:ext cx="838200" cy="64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118282</xdr:rowOff>
    </xdr:from>
    <xdr:ext cx="534377" cy="259045"/>
    <xdr:sp macro="" textlink="">
      <xdr:nvSpPr>
        <xdr:cNvPr id="577" name="教育費平均値テキスト"/>
        <xdr:cNvSpPr txBox="1"/>
      </xdr:nvSpPr>
      <xdr:spPr>
        <a:xfrm>
          <a:off x="16370300" y="95480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40,271</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139855</xdr:rowOff>
    </xdr:from>
    <xdr:to>
      <xdr:col>23</xdr:col>
      <xdr:colOff>568325</xdr:colOff>
      <xdr:row>56</xdr:row>
      <xdr:rowOff>70005</xdr:rowOff>
    </xdr:to>
    <xdr:sp macro="" textlink="">
      <xdr:nvSpPr>
        <xdr:cNvPr id="578" name="フローチャート : 判断 577"/>
        <xdr:cNvSpPr/>
      </xdr:nvSpPr>
      <xdr:spPr>
        <a:xfrm>
          <a:off x="16268700" y="956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77292</xdr:rowOff>
    </xdr:from>
    <xdr:to>
      <xdr:col>22</xdr:col>
      <xdr:colOff>365125</xdr:colOff>
      <xdr:row>56</xdr:row>
      <xdr:rowOff>88402</xdr:rowOff>
    </xdr:to>
    <xdr:cxnSp macro="">
      <xdr:nvCxnSpPr>
        <xdr:cNvPr id="579" name="直線コネクタ 578"/>
        <xdr:cNvCxnSpPr/>
      </xdr:nvCxnSpPr>
      <xdr:spPr>
        <a:xfrm flipV="1">
          <a:off x="14592300" y="9678492"/>
          <a:ext cx="889000" cy="11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78681</xdr:rowOff>
    </xdr:from>
    <xdr:to>
      <xdr:col>22</xdr:col>
      <xdr:colOff>415925</xdr:colOff>
      <xdr:row>56</xdr:row>
      <xdr:rowOff>8831</xdr:rowOff>
    </xdr:to>
    <xdr:sp macro="" textlink="">
      <xdr:nvSpPr>
        <xdr:cNvPr id="580" name="フローチャート : 判断 579"/>
        <xdr:cNvSpPr/>
      </xdr:nvSpPr>
      <xdr:spPr>
        <a:xfrm>
          <a:off x="15430500" y="9508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25358</xdr:rowOff>
    </xdr:from>
    <xdr:ext cx="534377" cy="259045"/>
    <xdr:sp macro="" textlink="">
      <xdr:nvSpPr>
        <xdr:cNvPr id="581" name="テキスト ボックス 580"/>
        <xdr:cNvSpPr txBox="1"/>
      </xdr:nvSpPr>
      <xdr:spPr>
        <a:xfrm>
          <a:off x="15214111" y="928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64674</xdr:rowOff>
    </xdr:from>
    <xdr:to>
      <xdr:col>21</xdr:col>
      <xdr:colOff>161925</xdr:colOff>
      <xdr:row>56</xdr:row>
      <xdr:rowOff>88402</xdr:rowOff>
    </xdr:to>
    <xdr:cxnSp macro="">
      <xdr:nvCxnSpPr>
        <xdr:cNvPr id="582" name="直線コネクタ 581"/>
        <xdr:cNvCxnSpPr/>
      </xdr:nvCxnSpPr>
      <xdr:spPr>
        <a:xfrm>
          <a:off x="13703300" y="9665874"/>
          <a:ext cx="8890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114000</xdr:rowOff>
    </xdr:from>
    <xdr:to>
      <xdr:col>21</xdr:col>
      <xdr:colOff>212725</xdr:colOff>
      <xdr:row>56</xdr:row>
      <xdr:rowOff>44150</xdr:rowOff>
    </xdr:to>
    <xdr:sp macro="" textlink="">
      <xdr:nvSpPr>
        <xdr:cNvPr id="583" name="フローチャート : 判断 582"/>
        <xdr:cNvSpPr/>
      </xdr:nvSpPr>
      <xdr:spPr>
        <a:xfrm>
          <a:off x="14541500" y="954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60677</xdr:rowOff>
    </xdr:from>
    <xdr:ext cx="534377" cy="259045"/>
    <xdr:sp macro="" textlink="">
      <xdr:nvSpPr>
        <xdr:cNvPr id="584" name="テキスト ボックス 583"/>
        <xdr:cNvSpPr txBox="1"/>
      </xdr:nvSpPr>
      <xdr:spPr>
        <a:xfrm>
          <a:off x="14325111" y="9318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41,402</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64674</xdr:rowOff>
    </xdr:from>
    <xdr:to>
      <xdr:col>19</xdr:col>
      <xdr:colOff>644525</xdr:colOff>
      <xdr:row>57</xdr:row>
      <xdr:rowOff>3294</xdr:rowOff>
    </xdr:to>
    <xdr:cxnSp macro="">
      <xdr:nvCxnSpPr>
        <xdr:cNvPr id="585" name="直線コネクタ 584"/>
        <xdr:cNvCxnSpPr/>
      </xdr:nvCxnSpPr>
      <xdr:spPr>
        <a:xfrm flipV="1">
          <a:off x="12814300" y="9665874"/>
          <a:ext cx="889000" cy="110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168910</xdr:rowOff>
    </xdr:from>
    <xdr:to>
      <xdr:col>20</xdr:col>
      <xdr:colOff>9525</xdr:colOff>
      <xdr:row>56</xdr:row>
      <xdr:rowOff>99060</xdr:rowOff>
    </xdr:to>
    <xdr:sp macro="" textlink="">
      <xdr:nvSpPr>
        <xdr:cNvPr id="586" name="フローチャート : 判断 585"/>
        <xdr:cNvSpPr/>
      </xdr:nvSpPr>
      <xdr:spPr>
        <a:xfrm>
          <a:off x="13652500" y="9598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115587</xdr:rowOff>
    </xdr:from>
    <xdr:ext cx="534377" cy="259045"/>
    <xdr:sp macro="" textlink="">
      <xdr:nvSpPr>
        <xdr:cNvPr id="587" name="テキスト ボックス 586"/>
        <xdr:cNvSpPr txBox="1"/>
      </xdr:nvSpPr>
      <xdr:spPr>
        <a:xfrm>
          <a:off x="13436111" y="9373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39,000</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44117</xdr:rowOff>
    </xdr:from>
    <xdr:to>
      <xdr:col>18</xdr:col>
      <xdr:colOff>492125</xdr:colOff>
      <xdr:row>56</xdr:row>
      <xdr:rowOff>145717</xdr:rowOff>
    </xdr:to>
    <xdr:sp macro="" textlink="">
      <xdr:nvSpPr>
        <xdr:cNvPr id="588" name="フローチャート : 判断 587"/>
        <xdr:cNvSpPr/>
      </xdr:nvSpPr>
      <xdr:spPr>
        <a:xfrm>
          <a:off x="12763500" y="964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162244</xdr:rowOff>
    </xdr:from>
    <xdr:ext cx="534377" cy="259045"/>
    <xdr:sp macro="" textlink="">
      <xdr:nvSpPr>
        <xdr:cNvPr id="589" name="テキスト ボックス 588"/>
        <xdr:cNvSpPr txBox="1"/>
      </xdr:nvSpPr>
      <xdr:spPr>
        <a:xfrm>
          <a:off x="12547111" y="9420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36,959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55</xdr:row>
      <xdr:rowOff>133591</xdr:rowOff>
    </xdr:from>
    <xdr:to>
      <xdr:col>23</xdr:col>
      <xdr:colOff>568325</xdr:colOff>
      <xdr:row>56</xdr:row>
      <xdr:rowOff>63741</xdr:rowOff>
    </xdr:to>
    <xdr:sp macro="" textlink="">
      <xdr:nvSpPr>
        <xdr:cNvPr id="595" name="円/楕円 594"/>
        <xdr:cNvSpPr/>
      </xdr:nvSpPr>
      <xdr:spPr>
        <a:xfrm>
          <a:off x="16268700" y="9563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156468</xdr:rowOff>
    </xdr:from>
    <xdr:ext cx="534377" cy="259045"/>
    <xdr:sp macro="" textlink="">
      <xdr:nvSpPr>
        <xdr:cNvPr id="596" name="教育費該当値テキスト"/>
        <xdr:cNvSpPr txBox="1"/>
      </xdr:nvSpPr>
      <xdr:spPr>
        <a:xfrm>
          <a:off x="16370300" y="9414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40,545</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26492</xdr:rowOff>
    </xdr:from>
    <xdr:to>
      <xdr:col>22</xdr:col>
      <xdr:colOff>415925</xdr:colOff>
      <xdr:row>56</xdr:row>
      <xdr:rowOff>128092</xdr:rowOff>
    </xdr:to>
    <xdr:sp macro="" textlink="">
      <xdr:nvSpPr>
        <xdr:cNvPr id="597" name="円/楕円 596"/>
        <xdr:cNvSpPr/>
      </xdr:nvSpPr>
      <xdr:spPr>
        <a:xfrm>
          <a:off x="15430500" y="96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119219</xdr:rowOff>
    </xdr:from>
    <xdr:ext cx="534377" cy="259045"/>
    <xdr:sp macro="" textlink="">
      <xdr:nvSpPr>
        <xdr:cNvPr id="598" name="テキスト ボックス 597"/>
        <xdr:cNvSpPr txBox="1"/>
      </xdr:nvSpPr>
      <xdr:spPr>
        <a:xfrm>
          <a:off x="15214111" y="9720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37,730</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37602</xdr:rowOff>
    </xdr:from>
    <xdr:to>
      <xdr:col>21</xdr:col>
      <xdr:colOff>212725</xdr:colOff>
      <xdr:row>56</xdr:row>
      <xdr:rowOff>139202</xdr:rowOff>
    </xdr:to>
    <xdr:sp macro="" textlink="">
      <xdr:nvSpPr>
        <xdr:cNvPr id="599" name="円/楕円 598"/>
        <xdr:cNvSpPr/>
      </xdr:nvSpPr>
      <xdr:spPr>
        <a:xfrm>
          <a:off x="14541500" y="9638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130329</xdr:rowOff>
    </xdr:from>
    <xdr:ext cx="534377" cy="259045"/>
    <xdr:sp macro="" textlink="">
      <xdr:nvSpPr>
        <xdr:cNvPr id="600" name="テキスト ボックス 599"/>
        <xdr:cNvSpPr txBox="1"/>
      </xdr:nvSpPr>
      <xdr:spPr>
        <a:xfrm>
          <a:off x="14325111" y="9731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37,244</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13874</xdr:rowOff>
    </xdr:from>
    <xdr:to>
      <xdr:col>20</xdr:col>
      <xdr:colOff>9525</xdr:colOff>
      <xdr:row>56</xdr:row>
      <xdr:rowOff>115474</xdr:rowOff>
    </xdr:to>
    <xdr:sp macro="" textlink="">
      <xdr:nvSpPr>
        <xdr:cNvPr id="601" name="円/楕円 600"/>
        <xdr:cNvSpPr/>
      </xdr:nvSpPr>
      <xdr:spPr>
        <a:xfrm>
          <a:off x="13652500" y="9615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106601</xdr:rowOff>
    </xdr:from>
    <xdr:ext cx="534377" cy="259045"/>
    <xdr:sp macro="" textlink="">
      <xdr:nvSpPr>
        <xdr:cNvPr id="602" name="テキスト ボックス 601"/>
        <xdr:cNvSpPr txBox="1"/>
      </xdr:nvSpPr>
      <xdr:spPr>
        <a:xfrm>
          <a:off x="13436111" y="9707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38,282</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123944</xdr:rowOff>
    </xdr:from>
    <xdr:to>
      <xdr:col>18</xdr:col>
      <xdr:colOff>492125</xdr:colOff>
      <xdr:row>57</xdr:row>
      <xdr:rowOff>54094</xdr:rowOff>
    </xdr:to>
    <xdr:sp macro="" textlink="">
      <xdr:nvSpPr>
        <xdr:cNvPr id="603" name="円/楕円 602"/>
        <xdr:cNvSpPr/>
      </xdr:nvSpPr>
      <xdr:spPr>
        <a:xfrm>
          <a:off x="12763500" y="9725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45221</xdr:rowOff>
    </xdr:from>
    <xdr:ext cx="534377" cy="259045"/>
    <xdr:sp macro="" textlink="">
      <xdr:nvSpPr>
        <xdr:cNvPr id="604" name="テキスト ボックス 603"/>
        <xdr:cNvSpPr txBox="1"/>
      </xdr:nvSpPr>
      <xdr:spPr>
        <a:xfrm>
          <a:off x="12547111" y="9817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33,467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30/48</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615" name="直線コネクタ 61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616" name="テキスト ボックス 61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617" name="直線コネクタ 61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618" name="テキスト ボックス 61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619" name="直線コネクタ 61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620" name="テキスト ボックス 61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621" name="直線コネクタ 62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622" name="テキスト ボックス 62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623" name="直線コネクタ 62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624" name="テキスト ボックス 62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25" name="直線コネクタ 62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38299</xdr:rowOff>
    </xdr:from>
    <xdr:ext cx="531299" cy="259045"/>
    <xdr:sp macro="" textlink="">
      <xdr:nvSpPr>
        <xdr:cNvPr id="626" name="テキスト ボックス 625"/>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30625</xdr:rowOff>
    </xdr:from>
    <xdr:to>
      <xdr:col>23</xdr:col>
      <xdr:colOff>516889</xdr:colOff>
      <xdr:row>79</xdr:row>
      <xdr:rowOff>98879</xdr:rowOff>
    </xdr:to>
    <xdr:cxnSp macro="">
      <xdr:nvCxnSpPr>
        <xdr:cNvPr id="630" name="直線コネクタ 629"/>
        <xdr:cNvCxnSpPr/>
      </xdr:nvCxnSpPr>
      <xdr:spPr>
        <a:xfrm flipV="1">
          <a:off x="16317595" y="12032125"/>
          <a:ext cx="1269" cy="1611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108864</xdr:rowOff>
    </xdr:from>
    <xdr:ext cx="249299" cy="259045"/>
    <xdr:sp macro="" textlink="">
      <xdr:nvSpPr>
        <xdr:cNvPr id="631" name="災害復旧費最小値テキスト"/>
        <xdr:cNvSpPr txBox="1"/>
      </xdr:nvSpPr>
      <xdr:spPr>
        <a:xfrm>
          <a:off x="16370300" y="1365341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98879</xdr:rowOff>
    </xdr:from>
    <xdr:to>
      <xdr:col>23</xdr:col>
      <xdr:colOff>606425</xdr:colOff>
      <xdr:row>79</xdr:row>
      <xdr:rowOff>98879</xdr:rowOff>
    </xdr:to>
    <xdr:cxnSp macro="">
      <xdr:nvCxnSpPr>
        <xdr:cNvPr id="632" name="直線コネクタ 631"/>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148752</xdr:rowOff>
    </xdr:from>
    <xdr:ext cx="534377" cy="259045"/>
    <xdr:sp macro="" textlink="">
      <xdr:nvSpPr>
        <xdr:cNvPr id="633" name="災害復旧費最大値テキスト"/>
        <xdr:cNvSpPr txBox="1"/>
      </xdr:nvSpPr>
      <xdr:spPr>
        <a:xfrm>
          <a:off x="16370300" y="11807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49,340</a:t>
          </a:r>
          <a:endParaRPr kumimoji="1" lang="ja-JP" altLang="en-US" sz="1000" b="1">
            <a:latin typeface="ＭＳ Ｐゴシック"/>
          </a:endParaRPr>
        </a:p>
      </xdr:txBody>
    </xdr:sp>
    <xdr:clientData/>
  </xdr:oneCellAnchor>
  <xdr:twoCellAnchor>
    <xdr:from>
      <xdr:col>23</xdr:col>
      <xdr:colOff>428625</xdr:colOff>
      <xdr:row>70</xdr:row>
      <xdr:rowOff>30625</xdr:rowOff>
    </xdr:from>
    <xdr:to>
      <xdr:col>23</xdr:col>
      <xdr:colOff>606425</xdr:colOff>
      <xdr:row>70</xdr:row>
      <xdr:rowOff>30625</xdr:rowOff>
    </xdr:to>
    <xdr:cxnSp macro="">
      <xdr:nvCxnSpPr>
        <xdr:cNvPr id="634" name="直線コネクタ 633"/>
        <xdr:cNvCxnSpPr/>
      </xdr:nvCxnSpPr>
      <xdr:spPr>
        <a:xfrm>
          <a:off x="16230600" y="1203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96397</xdr:rowOff>
    </xdr:from>
    <xdr:to>
      <xdr:col>23</xdr:col>
      <xdr:colOff>517525</xdr:colOff>
      <xdr:row>79</xdr:row>
      <xdr:rowOff>98879</xdr:rowOff>
    </xdr:to>
    <xdr:cxnSp macro="">
      <xdr:nvCxnSpPr>
        <xdr:cNvPr id="635" name="直線コネクタ 634"/>
        <xdr:cNvCxnSpPr/>
      </xdr:nvCxnSpPr>
      <xdr:spPr>
        <a:xfrm flipV="1">
          <a:off x="15481300" y="13640947"/>
          <a:ext cx="838200" cy="2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26314</xdr:rowOff>
    </xdr:from>
    <xdr:ext cx="469744" cy="259045"/>
    <xdr:sp macro="" textlink="">
      <xdr:nvSpPr>
        <xdr:cNvPr id="636" name="災害復旧費平均値テキスト"/>
        <xdr:cNvSpPr txBox="1"/>
      </xdr:nvSpPr>
      <xdr:spPr>
        <a:xfrm>
          <a:off x="16370300" y="133994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1,367</a:t>
          </a:r>
          <a:endParaRPr kumimoji="1" lang="ja-JP" altLang="en-US" sz="1000" b="1">
            <a:solidFill>
              <a:srgbClr val="000080"/>
            </a:solidFill>
            <a:latin typeface="ＭＳ Ｐゴシック"/>
          </a:endParaRPr>
        </a:p>
      </xdr:txBody>
    </xdr:sp>
    <xdr:clientData/>
  </xdr:oneCellAnchor>
  <xdr:twoCellAnchor>
    <xdr:from>
      <xdr:col>23</xdr:col>
      <xdr:colOff>466725</xdr:colOff>
      <xdr:row>79</xdr:row>
      <xdr:rowOff>3437</xdr:rowOff>
    </xdr:from>
    <xdr:to>
      <xdr:col>23</xdr:col>
      <xdr:colOff>568325</xdr:colOff>
      <xdr:row>79</xdr:row>
      <xdr:rowOff>105037</xdr:rowOff>
    </xdr:to>
    <xdr:sp macro="" textlink="">
      <xdr:nvSpPr>
        <xdr:cNvPr id="637" name="フローチャート : 判断 636"/>
        <xdr:cNvSpPr/>
      </xdr:nvSpPr>
      <xdr:spPr>
        <a:xfrm>
          <a:off x="16268700" y="13547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98879</xdr:rowOff>
    </xdr:from>
    <xdr:to>
      <xdr:col>22</xdr:col>
      <xdr:colOff>365125</xdr:colOff>
      <xdr:row>79</xdr:row>
      <xdr:rowOff>98879</xdr:rowOff>
    </xdr:to>
    <xdr:cxnSp macro="">
      <xdr:nvCxnSpPr>
        <xdr:cNvPr id="638" name="直線コネクタ 637"/>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79</xdr:row>
      <xdr:rowOff>14508</xdr:rowOff>
    </xdr:from>
    <xdr:to>
      <xdr:col>22</xdr:col>
      <xdr:colOff>415925</xdr:colOff>
      <xdr:row>79</xdr:row>
      <xdr:rowOff>116108</xdr:rowOff>
    </xdr:to>
    <xdr:sp macro="" textlink="">
      <xdr:nvSpPr>
        <xdr:cNvPr id="639" name="フローチャート : 判断 638"/>
        <xdr:cNvSpPr/>
      </xdr:nvSpPr>
      <xdr:spPr>
        <a:xfrm>
          <a:off x="15430500" y="13559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132635</xdr:rowOff>
    </xdr:from>
    <xdr:ext cx="469744" cy="259045"/>
    <xdr:sp macro="" textlink="">
      <xdr:nvSpPr>
        <xdr:cNvPr id="640" name="テキスト ボックス 639"/>
        <xdr:cNvSpPr txBox="1"/>
      </xdr:nvSpPr>
      <xdr:spPr>
        <a:xfrm>
          <a:off x="15246427" y="13334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1,028</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98879</xdr:rowOff>
    </xdr:from>
    <xdr:to>
      <xdr:col>21</xdr:col>
      <xdr:colOff>161925</xdr:colOff>
      <xdr:row>79</xdr:row>
      <xdr:rowOff>98879</xdr:rowOff>
    </xdr:to>
    <xdr:cxnSp macro="">
      <xdr:nvCxnSpPr>
        <xdr:cNvPr id="641" name="直線コネクタ 640"/>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79</xdr:row>
      <xdr:rowOff>16565</xdr:rowOff>
    </xdr:from>
    <xdr:to>
      <xdr:col>21</xdr:col>
      <xdr:colOff>212725</xdr:colOff>
      <xdr:row>79</xdr:row>
      <xdr:rowOff>118165</xdr:rowOff>
    </xdr:to>
    <xdr:sp macro="" textlink="">
      <xdr:nvSpPr>
        <xdr:cNvPr id="642" name="フローチャート : 判断 641"/>
        <xdr:cNvSpPr/>
      </xdr:nvSpPr>
      <xdr:spPr>
        <a:xfrm>
          <a:off x="14541500" y="1356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77</xdr:row>
      <xdr:rowOff>134692</xdr:rowOff>
    </xdr:from>
    <xdr:ext cx="378565" cy="259045"/>
    <xdr:sp macro="" textlink="">
      <xdr:nvSpPr>
        <xdr:cNvPr id="643" name="テキスト ボックス 642"/>
        <xdr:cNvSpPr txBox="1"/>
      </xdr:nvSpPr>
      <xdr:spPr>
        <a:xfrm>
          <a:off x="14403017" y="13336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98879</xdr:rowOff>
    </xdr:from>
    <xdr:to>
      <xdr:col>19</xdr:col>
      <xdr:colOff>644525</xdr:colOff>
      <xdr:row>79</xdr:row>
      <xdr:rowOff>98879</xdr:rowOff>
    </xdr:to>
    <xdr:cxnSp macro="">
      <xdr:nvCxnSpPr>
        <xdr:cNvPr id="644" name="直線コネクタ 643"/>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79</xdr:row>
      <xdr:rowOff>15650</xdr:rowOff>
    </xdr:from>
    <xdr:to>
      <xdr:col>20</xdr:col>
      <xdr:colOff>9525</xdr:colOff>
      <xdr:row>79</xdr:row>
      <xdr:rowOff>117250</xdr:rowOff>
    </xdr:to>
    <xdr:sp macro="" textlink="">
      <xdr:nvSpPr>
        <xdr:cNvPr id="645" name="フローチャート : 判断 644"/>
        <xdr:cNvSpPr/>
      </xdr:nvSpPr>
      <xdr:spPr>
        <a:xfrm>
          <a:off x="13652500" y="1356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77</xdr:row>
      <xdr:rowOff>133777</xdr:rowOff>
    </xdr:from>
    <xdr:ext cx="378565" cy="259045"/>
    <xdr:sp macro="" textlink="">
      <xdr:nvSpPr>
        <xdr:cNvPr id="646" name="テキスト ボックス 645"/>
        <xdr:cNvSpPr txBox="1"/>
      </xdr:nvSpPr>
      <xdr:spPr>
        <a:xfrm>
          <a:off x="13514017" y="13335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116201</xdr:rowOff>
    </xdr:from>
    <xdr:to>
      <xdr:col>18</xdr:col>
      <xdr:colOff>492125</xdr:colOff>
      <xdr:row>79</xdr:row>
      <xdr:rowOff>46351</xdr:rowOff>
    </xdr:to>
    <xdr:sp macro="" textlink="">
      <xdr:nvSpPr>
        <xdr:cNvPr id="647" name="フローチャート : 判断 646"/>
        <xdr:cNvSpPr/>
      </xdr:nvSpPr>
      <xdr:spPr>
        <a:xfrm>
          <a:off x="12763500" y="13489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62878</xdr:rowOff>
    </xdr:from>
    <xdr:ext cx="469744" cy="259045"/>
    <xdr:sp macro="" textlink="">
      <xdr:nvSpPr>
        <xdr:cNvPr id="648" name="テキスト ボックス 647"/>
        <xdr:cNvSpPr txBox="1"/>
      </xdr:nvSpPr>
      <xdr:spPr>
        <a:xfrm>
          <a:off x="12579427" y="13264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79</xdr:row>
      <xdr:rowOff>45597</xdr:rowOff>
    </xdr:from>
    <xdr:to>
      <xdr:col>23</xdr:col>
      <xdr:colOff>568325</xdr:colOff>
      <xdr:row>79</xdr:row>
      <xdr:rowOff>147197</xdr:rowOff>
    </xdr:to>
    <xdr:sp macro="" textlink="">
      <xdr:nvSpPr>
        <xdr:cNvPr id="654" name="円/楕円 653"/>
        <xdr:cNvSpPr/>
      </xdr:nvSpPr>
      <xdr:spPr>
        <a:xfrm>
          <a:off x="16268700" y="13590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153314</xdr:rowOff>
    </xdr:from>
    <xdr:ext cx="313932" cy="259045"/>
    <xdr:sp macro="" textlink="">
      <xdr:nvSpPr>
        <xdr:cNvPr id="655" name="災害復旧費該当値テキスト"/>
        <xdr:cNvSpPr txBox="1"/>
      </xdr:nvSpPr>
      <xdr:spPr>
        <a:xfrm>
          <a:off x="16370300" y="1352641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314325</xdr:colOff>
      <xdr:row>79</xdr:row>
      <xdr:rowOff>48079</xdr:rowOff>
    </xdr:from>
    <xdr:to>
      <xdr:col>22</xdr:col>
      <xdr:colOff>415925</xdr:colOff>
      <xdr:row>79</xdr:row>
      <xdr:rowOff>149679</xdr:rowOff>
    </xdr:to>
    <xdr:sp macro="" textlink="">
      <xdr:nvSpPr>
        <xdr:cNvPr id="656" name="円/楕円 655"/>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140806</xdr:rowOff>
    </xdr:from>
    <xdr:ext cx="249299" cy="259045"/>
    <xdr:sp macro="" textlink="">
      <xdr:nvSpPr>
        <xdr:cNvPr id="657" name="テキスト ボックス 656"/>
        <xdr:cNvSpPr txBox="1"/>
      </xdr:nvSpPr>
      <xdr:spPr>
        <a:xfrm>
          <a:off x="15356649"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79</xdr:row>
      <xdr:rowOff>48079</xdr:rowOff>
    </xdr:from>
    <xdr:to>
      <xdr:col>21</xdr:col>
      <xdr:colOff>212725</xdr:colOff>
      <xdr:row>79</xdr:row>
      <xdr:rowOff>149679</xdr:rowOff>
    </xdr:to>
    <xdr:sp macro="" textlink="">
      <xdr:nvSpPr>
        <xdr:cNvPr id="658" name="円/楕円 657"/>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140806</xdr:rowOff>
    </xdr:from>
    <xdr:ext cx="249299" cy="259045"/>
    <xdr:sp macro="" textlink="">
      <xdr:nvSpPr>
        <xdr:cNvPr id="659" name="テキスト ボックス 658"/>
        <xdr:cNvSpPr txBox="1"/>
      </xdr:nvSpPr>
      <xdr:spPr>
        <a:xfrm>
          <a:off x="14467649"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79</xdr:row>
      <xdr:rowOff>48079</xdr:rowOff>
    </xdr:from>
    <xdr:to>
      <xdr:col>20</xdr:col>
      <xdr:colOff>9525</xdr:colOff>
      <xdr:row>79</xdr:row>
      <xdr:rowOff>149679</xdr:rowOff>
    </xdr:to>
    <xdr:sp macro="" textlink="">
      <xdr:nvSpPr>
        <xdr:cNvPr id="660" name="円/楕円 659"/>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140806</xdr:rowOff>
    </xdr:from>
    <xdr:ext cx="249299" cy="259045"/>
    <xdr:sp macro="" textlink="">
      <xdr:nvSpPr>
        <xdr:cNvPr id="661" name="テキスト ボックス 660"/>
        <xdr:cNvSpPr txBox="1"/>
      </xdr:nvSpPr>
      <xdr:spPr>
        <a:xfrm>
          <a:off x="13578649"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79</xdr:row>
      <xdr:rowOff>48079</xdr:rowOff>
    </xdr:from>
    <xdr:to>
      <xdr:col>18</xdr:col>
      <xdr:colOff>492125</xdr:colOff>
      <xdr:row>79</xdr:row>
      <xdr:rowOff>149679</xdr:rowOff>
    </xdr:to>
    <xdr:sp macro="" textlink="">
      <xdr:nvSpPr>
        <xdr:cNvPr id="662" name="円/楕円 661"/>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140806</xdr:rowOff>
    </xdr:from>
    <xdr:ext cx="249299" cy="259045"/>
    <xdr:sp macro="" textlink="">
      <xdr:nvSpPr>
        <xdr:cNvPr id="663" name="テキスト ボックス 662"/>
        <xdr:cNvSpPr txBox="1"/>
      </xdr:nvSpPr>
      <xdr:spPr>
        <a:xfrm>
          <a:off x="12689649"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20/48</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100</xdr:row>
      <xdr:rowOff>111777</xdr:rowOff>
    </xdr:from>
    <xdr:ext cx="248786" cy="259045"/>
    <xdr:sp macro="" textlink="">
      <xdr:nvSpPr>
        <xdr:cNvPr id="674" name="テキスト ボックス 673"/>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99</xdr:row>
      <xdr:rowOff>98879</xdr:rowOff>
    </xdr:from>
    <xdr:to>
      <xdr:col>24</xdr:col>
      <xdr:colOff>644525</xdr:colOff>
      <xdr:row>99</xdr:row>
      <xdr:rowOff>98879</xdr:rowOff>
    </xdr:to>
    <xdr:cxnSp macro="">
      <xdr:nvCxnSpPr>
        <xdr:cNvPr id="675" name="直線コネクタ 674"/>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98</xdr:row>
      <xdr:rowOff>128106</xdr:rowOff>
    </xdr:from>
    <xdr:ext cx="531299" cy="259045"/>
    <xdr:sp macro="" textlink="">
      <xdr:nvSpPr>
        <xdr:cNvPr id="676" name="テキスト ボックス 675"/>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7" name="直線コネクタ 676"/>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8" name="テキスト ボックス 677"/>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79" name="直線コネクタ 678"/>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0" name="テキスト ボックス 679"/>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1" name="直線コネクタ 680"/>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2" name="テキスト ボックス 681"/>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3" name="直線コネクタ 682"/>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4" name="テキスト ボックス 683"/>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5" name="直線コネクタ 684"/>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38298</xdr:rowOff>
    </xdr:from>
    <xdr:ext cx="531299" cy="259045"/>
    <xdr:sp macro="" textlink="">
      <xdr:nvSpPr>
        <xdr:cNvPr id="686" name="テキスト ボックス 685"/>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7" name="直線コネクタ 68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88" name="テキスト ボックス 687"/>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106291</xdr:rowOff>
    </xdr:from>
    <xdr:to>
      <xdr:col>23</xdr:col>
      <xdr:colOff>516889</xdr:colOff>
      <xdr:row>98</xdr:row>
      <xdr:rowOff>43427</xdr:rowOff>
    </xdr:to>
    <xdr:cxnSp macro="">
      <xdr:nvCxnSpPr>
        <xdr:cNvPr id="690" name="直線コネクタ 689"/>
        <xdr:cNvCxnSpPr/>
      </xdr:nvCxnSpPr>
      <xdr:spPr>
        <a:xfrm flipV="1">
          <a:off x="16317595" y="15365341"/>
          <a:ext cx="1269" cy="1480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47254</xdr:rowOff>
    </xdr:from>
    <xdr:ext cx="534377" cy="259045"/>
    <xdr:sp macro="" textlink="">
      <xdr:nvSpPr>
        <xdr:cNvPr id="691" name="公債費最小値テキスト"/>
        <xdr:cNvSpPr txBox="1"/>
      </xdr:nvSpPr>
      <xdr:spPr>
        <a:xfrm>
          <a:off x="16370300" y="16849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16,948</a:t>
          </a:r>
          <a:endParaRPr kumimoji="1" lang="ja-JP" altLang="en-US" sz="1000" b="1">
            <a:latin typeface="ＭＳ Ｐゴシック"/>
          </a:endParaRPr>
        </a:p>
      </xdr:txBody>
    </xdr:sp>
    <xdr:clientData/>
  </xdr:oneCellAnchor>
  <xdr:twoCellAnchor>
    <xdr:from>
      <xdr:col>23</xdr:col>
      <xdr:colOff>428625</xdr:colOff>
      <xdr:row>98</xdr:row>
      <xdr:rowOff>43427</xdr:rowOff>
    </xdr:from>
    <xdr:to>
      <xdr:col>23</xdr:col>
      <xdr:colOff>606425</xdr:colOff>
      <xdr:row>98</xdr:row>
      <xdr:rowOff>43427</xdr:rowOff>
    </xdr:to>
    <xdr:cxnSp macro="">
      <xdr:nvCxnSpPr>
        <xdr:cNvPr id="692" name="直線コネクタ 691"/>
        <xdr:cNvCxnSpPr/>
      </xdr:nvCxnSpPr>
      <xdr:spPr>
        <a:xfrm>
          <a:off x="16230600" y="16845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52968</xdr:rowOff>
    </xdr:from>
    <xdr:ext cx="534377" cy="259045"/>
    <xdr:sp macro="" textlink="">
      <xdr:nvSpPr>
        <xdr:cNvPr id="693" name="公債費最大値テキスト"/>
        <xdr:cNvSpPr txBox="1"/>
      </xdr:nvSpPr>
      <xdr:spPr>
        <a:xfrm>
          <a:off x="16370300" y="15140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62,273</a:t>
          </a:r>
          <a:endParaRPr kumimoji="1" lang="ja-JP" altLang="en-US" sz="1000" b="1">
            <a:latin typeface="ＭＳ Ｐゴシック"/>
          </a:endParaRPr>
        </a:p>
      </xdr:txBody>
    </xdr:sp>
    <xdr:clientData/>
  </xdr:oneCellAnchor>
  <xdr:twoCellAnchor>
    <xdr:from>
      <xdr:col>23</xdr:col>
      <xdr:colOff>428625</xdr:colOff>
      <xdr:row>89</xdr:row>
      <xdr:rowOff>106291</xdr:rowOff>
    </xdr:from>
    <xdr:to>
      <xdr:col>23</xdr:col>
      <xdr:colOff>606425</xdr:colOff>
      <xdr:row>89</xdr:row>
      <xdr:rowOff>106291</xdr:rowOff>
    </xdr:to>
    <xdr:cxnSp macro="">
      <xdr:nvCxnSpPr>
        <xdr:cNvPr id="694" name="直線コネクタ 693"/>
        <xdr:cNvCxnSpPr/>
      </xdr:nvCxnSpPr>
      <xdr:spPr>
        <a:xfrm>
          <a:off x="16230600" y="15365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137251</xdr:rowOff>
    </xdr:from>
    <xdr:to>
      <xdr:col>23</xdr:col>
      <xdr:colOff>517525</xdr:colOff>
      <xdr:row>93</xdr:row>
      <xdr:rowOff>159457</xdr:rowOff>
    </xdr:to>
    <xdr:cxnSp macro="">
      <xdr:nvCxnSpPr>
        <xdr:cNvPr id="695" name="直線コネクタ 694"/>
        <xdr:cNvCxnSpPr/>
      </xdr:nvCxnSpPr>
      <xdr:spPr>
        <a:xfrm>
          <a:off x="15481300" y="16082101"/>
          <a:ext cx="838200" cy="22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93</xdr:row>
      <xdr:rowOff>127057</xdr:rowOff>
    </xdr:from>
    <xdr:ext cx="534377" cy="259045"/>
    <xdr:sp macro="" textlink="">
      <xdr:nvSpPr>
        <xdr:cNvPr id="696" name="公債費平均値テキスト"/>
        <xdr:cNvSpPr txBox="1"/>
      </xdr:nvSpPr>
      <xdr:spPr>
        <a:xfrm>
          <a:off x="16370300" y="160719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38,421</a:t>
          </a:r>
          <a:endParaRPr kumimoji="1" lang="ja-JP" altLang="en-US" sz="1000" b="1">
            <a:solidFill>
              <a:srgbClr val="000080"/>
            </a:solidFill>
            <a:latin typeface="ＭＳ Ｐゴシック"/>
          </a:endParaRPr>
        </a:p>
      </xdr:txBody>
    </xdr:sp>
    <xdr:clientData/>
  </xdr:oneCellAnchor>
  <xdr:twoCellAnchor>
    <xdr:from>
      <xdr:col>23</xdr:col>
      <xdr:colOff>466725</xdr:colOff>
      <xdr:row>93</xdr:row>
      <xdr:rowOff>148630</xdr:rowOff>
    </xdr:from>
    <xdr:to>
      <xdr:col>23</xdr:col>
      <xdr:colOff>568325</xdr:colOff>
      <xdr:row>94</xdr:row>
      <xdr:rowOff>78780</xdr:rowOff>
    </xdr:to>
    <xdr:sp macro="" textlink="">
      <xdr:nvSpPr>
        <xdr:cNvPr id="697" name="フローチャート : 判断 696"/>
        <xdr:cNvSpPr/>
      </xdr:nvSpPr>
      <xdr:spPr>
        <a:xfrm>
          <a:off x="16268700" y="1609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116122</xdr:rowOff>
    </xdr:from>
    <xdr:to>
      <xdr:col>22</xdr:col>
      <xdr:colOff>365125</xdr:colOff>
      <xdr:row>93</xdr:row>
      <xdr:rowOff>137251</xdr:rowOff>
    </xdr:to>
    <xdr:cxnSp macro="">
      <xdr:nvCxnSpPr>
        <xdr:cNvPr id="698" name="直線コネクタ 697"/>
        <xdr:cNvCxnSpPr/>
      </xdr:nvCxnSpPr>
      <xdr:spPr>
        <a:xfrm>
          <a:off x="14592300" y="16060972"/>
          <a:ext cx="889000" cy="2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93</xdr:row>
      <xdr:rowOff>142948</xdr:rowOff>
    </xdr:from>
    <xdr:to>
      <xdr:col>22</xdr:col>
      <xdr:colOff>415925</xdr:colOff>
      <xdr:row>94</xdr:row>
      <xdr:rowOff>73098</xdr:rowOff>
    </xdr:to>
    <xdr:sp macro="" textlink="">
      <xdr:nvSpPr>
        <xdr:cNvPr id="699" name="フローチャート : 判断 698"/>
        <xdr:cNvSpPr/>
      </xdr:nvSpPr>
      <xdr:spPr>
        <a:xfrm>
          <a:off x="15430500" y="16087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64225</xdr:rowOff>
    </xdr:from>
    <xdr:ext cx="534377" cy="259045"/>
    <xdr:sp macro="" textlink="">
      <xdr:nvSpPr>
        <xdr:cNvPr id="700" name="テキスト ボックス 699"/>
        <xdr:cNvSpPr txBox="1"/>
      </xdr:nvSpPr>
      <xdr:spPr>
        <a:xfrm>
          <a:off x="15214111" y="16180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38,595</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116122</xdr:rowOff>
    </xdr:from>
    <xdr:to>
      <xdr:col>21</xdr:col>
      <xdr:colOff>161925</xdr:colOff>
      <xdr:row>93</xdr:row>
      <xdr:rowOff>150118</xdr:rowOff>
    </xdr:to>
    <xdr:cxnSp macro="">
      <xdr:nvCxnSpPr>
        <xdr:cNvPr id="701" name="直線コネクタ 700"/>
        <xdr:cNvCxnSpPr/>
      </xdr:nvCxnSpPr>
      <xdr:spPr>
        <a:xfrm flipV="1">
          <a:off x="13703300" y="16060972"/>
          <a:ext cx="889000" cy="3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93</xdr:row>
      <xdr:rowOff>70808</xdr:rowOff>
    </xdr:from>
    <xdr:to>
      <xdr:col>21</xdr:col>
      <xdr:colOff>212725</xdr:colOff>
      <xdr:row>94</xdr:row>
      <xdr:rowOff>958</xdr:rowOff>
    </xdr:to>
    <xdr:sp macro="" textlink="">
      <xdr:nvSpPr>
        <xdr:cNvPr id="702" name="フローチャート : 判断 701"/>
        <xdr:cNvSpPr/>
      </xdr:nvSpPr>
      <xdr:spPr>
        <a:xfrm>
          <a:off x="14541500" y="16015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163535</xdr:rowOff>
    </xdr:from>
    <xdr:ext cx="534377" cy="259045"/>
    <xdr:sp macro="" textlink="">
      <xdr:nvSpPr>
        <xdr:cNvPr id="703" name="テキスト ボックス 702"/>
        <xdr:cNvSpPr txBox="1"/>
      </xdr:nvSpPr>
      <xdr:spPr>
        <a:xfrm>
          <a:off x="14325111" y="16108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40,804</a:t>
          </a:r>
          <a:endParaRPr kumimoji="1" lang="ja-JP" altLang="en-US" sz="1000" b="1">
            <a:solidFill>
              <a:srgbClr val="000080"/>
            </a:solidFill>
            <a:latin typeface="ＭＳ Ｐゴシック"/>
          </a:endParaRPr>
        </a:p>
      </xdr:txBody>
    </xdr:sp>
    <xdr:clientData/>
  </xdr:oneCellAnchor>
  <xdr:twoCellAnchor>
    <xdr:from>
      <xdr:col>18</xdr:col>
      <xdr:colOff>441325</xdr:colOff>
      <xdr:row>93</xdr:row>
      <xdr:rowOff>150118</xdr:rowOff>
    </xdr:from>
    <xdr:to>
      <xdr:col>19</xdr:col>
      <xdr:colOff>644525</xdr:colOff>
      <xdr:row>94</xdr:row>
      <xdr:rowOff>15342</xdr:rowOff>
    </xdr:to>
    <xdr:cxnSp macro="">
      <xdr:nvCxnSpPr>
        <xdr:cNvPr id="704" name="直線コネクタ 703"/>
        <xdr:cNvCxnSpPr/>
      </xdr:nvCxnSpPr>
      <xdr:spPr>
        <a:xfrm flipV="1">
          <a:off x="12814300" y="16094968"/>
          <a:ext cx="889000" cy="36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93</xdr:row>
      <xdr:rowOff>56341</xdr:rowOff>
    </xdr:from>
    <xdr:to>
      <xdr:col>20</xdr:col>
      <xdr:colOff>9525</xdr:colOff>
      <xdr:row>93</xdr:row>
      <xdr:rowOff>157941</xdr:rowOff>
    </xdr:to>
    <xdr:sp macro="" textlink="">
      <xdr:nvSpPr>
        <xdr:cNvPr id="705" name="フローチャート : 判断 704"/>
        <xdr:cNvSpPr/>
      </xdr:nvSpPr>
      <xdr:spPr>
        <a:xfrm>
          <a:off x="13652500" y="16001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3018</xdr:rowOff>
    </xdr:from>
    <xdr:ext cx="534377" cy="259045"/>
    <xdr:sp macro="" textlink="">
      <xdr:nvSpPr>
        <xdr:cNvPr id="706" name="テキスト ボックス 705"/>
        <xdr:cNvSpPr txBox="1"/>
      </xdr:nvSpPr>
      <xdr:spPr>
        <a:xfrm>
          <a:off x="13436111" y="15776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41,247</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134424</xdr:rowOff>
    </xdr:from>
    <xdr:to>
      <xdr:col>18</xdr:col>
      <xdr:colOff>492125</xdr:colOff>
      <xdr:row>95</xdr:row>
      <xdr:rowOff>64574</xdr:rowOff>
    </xdr:to>
    <xdr:sp macro="" textlink="">
      <xdr:nvSpPr>
        <xdr:cNvPr id="707" name="フローチャート : 判断 706"/>
        <xdr:cNvSpPr/>
      </xdr:nvSpPr>
      <xdr:spPr>
        <a:xfrm>
          <a:off x="12763500" y="16250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55701</xdr:rowOff>
    </xdr:from>
    <xdr:ext cx="534377" cy="259045"/>
    <xdr:sp macro="" textlink="">
      <xdr:nvSpPr>
        <xdr:cNvPr id="708" name="テキスト ボックス 707"/>
        <xdr:cNvSpPr txBox="1"/>
      </xdr:nvSpPr>
      <xdr:spPr>
        <a:xfrm>
          <a:off x="12547111" y="16343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33,606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9" name="テキスト ボックス 70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0" name="テキスト ボックス 70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1" name="テキスト ボックス 71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2" name="テキスト ボックス 71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3" name="テキスト ボックス 71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93</xdr:row>
      <xdr:rowOff>108657</xdr:rowOff>
    </xdr:from>
    <xdr:to>
      <xdr:col>23</xdr:col>
      <xdr:colOff>568325</xdr:colOff>
      <xdr:row>94</xdr:row>
      <xdr:rowOff>38807</xdr:rowOff>
    </xdr:to>
    <xdr:sp macro="" textlink="">
      <xdr:nvSpPr>
        <xdr:cNvPr id="714" name="円/楕円 713"/>
        <xdr:cNvSpPr/>
      </xdr:nvSpPr>
      <xdr:spPr>
        <a:xfrm>
          <a:off x="16268700" y="1605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131534</xdr:rowOff>
    </xdr:from>
    <xdr:ext cx="534377" cy="259045"/>
    <xdr:sp macro="" textlink="">
      <xdr:nvSpPr>
        <xdr:cNvPr id="715" name="公債費該当値テキスト"/>
        <xdr:cNvSpPr txBox="1"/>
      </xdr:nvSpPr>
      <xdr:spPr>
        <a:xfrm>
          <a:off x="16370300" y="15904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39,645</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86451</xdr:rowOff>
    </xdr:from>
    <xdr:to>
      <xdr:col>22</xdr:col>
      <xdr:colOff>415925</xdr:colOff>
      <xdr:row>94</xdr:row>
      <xdr:rowOff>16601</xdr:rowOff>
    </xdr:to>
    <xdr:sp macro="" textlink="">
      <xdr:nvSpPr>
        <xdr:cNvPr id="716" name="円/楕円 715"/>
        <xdr:cNvSpPr/>
      </xdr:nvSpPr>
      <xdr:spPr>
        <a:xfrm>
          <a:off x="15430500" y="1603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33128</xdr:rowOff>
    </xdr:from>
    <xdr:ext cx="534377" cy="259045"/>
    <xdr:sp macro="" textlink="">
      <xdr:nvSpPr>
        <xdr:cNvPr id="717" name="テキスト ボックス 716"/>
        <xdr:cNvSpPr txBox="1"/>
      </xdr:nvSpPr>
      <xdr:spPr>
        <a:xfrm>
          <a:off x="15214111" y="15806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40,325</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65322</xdr:rowOff>
    </xdr:from>
    <xdr:to>
      <xdr:col>21</xdr:col>
      <xdr:colOff>212725</xdr:colOff>
      <xdr:row>93</xdr:row>
      <xdr:rowOff>166922</xdr:rowOff>
    </xdr:to>
    <xdr:sp macro="" textlink="">
      <xdr:nvSpPr>
        <xdr:cNvPr id="718" name="円/楕円 717"/>
        <xdr:cNvSpPr/>
      </xdr:nvSpPr>
      <xdr:spPr>
        <a:xfrm>
          <a:off x="14541500" y="1601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92</xdr:row>
      <xdr:rowOff>11999</xdr:rowOff>
    </xdr:from>
    <xdr:ext cx="534377" cy="259045"/>
    <xdr:sp macro="" textlink="">
      <xdr:nvSpPr>
        <xdr:cNvPr id="719" name="テキスト ボックス 718"/>
        <xdr:cNvSpPr txBox="1"/>
      </xdr:nvSpPr>
      <xdr:spPr>
        <a:xfrm>
          <a:off x="14325111" y="15785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40,972</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99318</xdr:rowOff>
    </xdr:from>
    <xdr:to>
      <xdr:col>20</xdr:col>
      <xdr:colOff>9525</xdr:colOff>
      <xdr:row>94</xdr:row>
      <xdr:rowOff>29468</xdr:rowOff>
    </xdr:to>
    <xdr:sp macro="" textlink="">
      <xdr:nvSpPr>
        <xdr:cNvPr id="720" name="円/楕円 719"/>
        <xdr:cNvSpPr/>
      </xdr:nvSpPr>
      <xdr:spPr>
        <a:xfrm>
          <a:off x="13652500" y="16044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20595</xdr:rowOff>
    </xdr:from>
    <xdr:ext cx="534377" cy="259045"/>
    <xdr:sp macro="" textlink="">
      <xdr:nvSpPr>
        <xdr:cNvPr id="721" name="テキスト ボックス 720"/>
        <xdr:cNvSpPr txBox="1"/>
      </xdr:nvSpPr>
      <xdr:spPr>
        <a:xfrm>
          <a:off x="13436111" y="16136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39,931</a:t>
          </a:r>
          <a:endParaRPr kumimoji="1" lang="ja-JP" altLang="en-US" sz="1000" b="1">
            <a:solidFill>
              <a:srgbClr val="FF0000"/>
            </a:solidFill>
            <a:latin typeface="ＭＳ Ｐゴシック"/>
          </a:endParaRPr>
        </a:p>
      </xdr:txBody>
    </xdr:sp>
    <xdr:clientData/>
  </xdr:oneCellAnchor>
  <xdr:twoCellAnchor>
    <xdr:from>
      <xdr:col>18</xdr:col>
      <xdr:colOff>390525</xdr:colOff>
      <xdr:row>93</xdr:row>
      <xdr:rowOff>135992</xdr:rowOff>
    </xdr:from>
    <xdr:to>
      <xdr:col>18</xdr:col>
      <xdr:colOff>492125</xdr:colOff>
      <xdr:row>94</xdr:row>
      <xdr:rowOff>66142</xdr:rowOff>
    </xdr:to>
    <xdr:sp macro="" textlink="">
      <xdr:nvSpPr>
        <xdr:cNvPr id="722" name="円/楕円 721"/>
        <xdr:cNvSpPr/>
      </xdr:nvSpPr>
      <xdr:spPr>
        <a:xfrm>
          <a:off x="12763500" y="1608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92</xdr:row>
      <xdr:rowOff>82669</xdr:rowOff>
    </xdr:from>
    <xdr:ext cx="534377" cy="259045"/>
    <xdr:sp macro="" textlink="">
      <xdr:nvSpPr>
        <xdr:cNvPr id="723" name="テキスト ボックス 722"/>
        <xdr:cNvSpPr txBox="1"/>
      </xdr:nvSpPr>
      <xdr:spPr>
        <a:xfrm>
          <a:off x="12547111" y="15856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38,808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4" name="正方形/長方形 72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5" name="正方形/長方形 72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6" name="正方形/長方形 72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17/48</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7" name="正方形/長方形 72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8" name="正方形/長方形 72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9" name="正方形/長方形 72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0" name="正方形/長方形 72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1" name="正方形/長方形 73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2" name="テキスト ボックス 73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3" name="直線コネクタ 73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34" name="直線コネクタ 733"/>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35" name="テキスト ボックス 734"/>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36" name="直線コネクタ 735"/>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37" name="テキスト ボックス 736"/>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38" name="直線コネクタ 737"/>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39" name="テキスト ボックス 738"/>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40" name="直線コネクタ 739"/>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41" name="テキスト ボックス 740"/>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42" name="直線コネクタ 741"/>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43" name="テキスト ボックス 742"/>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44" name="直線コネクタ 743"/>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38299</xdr:rowOff>
    </xdr:from>
    <xdr:ext cx="467179" cy="259045"/>
    <xdr:sp macro="" textlink="">
      <xdr:nvSpPr>
        <xdr:cNvPr id="745" name="テキスト ボックス 744"/>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7" name="テキスト ボックス 74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39116</xdr:rowOff>
    </xdr:from>
    <xdr:to>
      <xdr:col>32</xdr:col>
      <xdr:colOff>186689</xdr:colOff>
      <xdr:row>39</xdr:row>
      <xdr:rowOff>98878</xdr:rowOff>
    </xdr:to>
    <xdr:cxnSp macro="">
      <xdr:nvCxnSpPr>
        <xdr:cNvPr id="749" name="直線コネクタ 748"/>
        <xdr:cNvCxnSpPr/>
      </xdr:nvCxnSpPr>
      <xdr:spPr>
        <a:xfrm flipV="1">
          <a:off x="22159595" y="5354066"/>
          <a:ext cx="1269" cy="1431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50" name="諸支出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51" name="直線コネクタ 750"/>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157243</xdr:rowOff>
    </xdr:from>
    <xdr:ext cx="469744" cy="259045"/>
    <xdr:sp macro="" textlink="">
      <xdr:nvSpPr>
        <xdr:cNvPr id="752" name="諸支出金最大値テキスト"/>
        <xdr:cNvSpPr txBox="1"/>
      </xdr:nvSpPr>
      <xdr:spPr>
        <a:xfrm>
          <a:off x="22212300" y="5129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4,383</a:t>
          </a:r>
          <a:endParaRPr kumimoji="1" lang="ja-JP" altLang="en-US" sz="1000" b="1">
            <a:latin typeface="ＭＳ Ｐゴシック"/>
          </a:endParaRPr>
        </a:p>
      </xdr:txBody>
    </xdr:sp>
    <xdr:clientData/>
  </xdr:oneCellAnchor>
  <xdr:twoCellAnchor>
    <xdr:from>
      <xdr:col>32</xdr:col>
      <xdr:colOff>98425</xdr:colOff>
      <xdr:row>31</xdr:row>
      <xdr:rowOff>39116</xdr:rowOff>
    </xdr:from>
    <xdr:to>
      <xdr:col>32</xdr:col>
      <xdr:colOff>276225</xdr:colOff>
      <xdr:row>31</xdr:row>
      <xdr:rowOff>39116</xdr:rowOff>
    </xdr:to>
    <xdr:cxnSp macro="">
      <xdr:nvCxnSpPr>
        <xdr:cNvPr id="753" name="直線コネクタ 752"/>
        <xdr:cNvCxnSpPr/>
      </xdr:nvCxnSpPr>
      <xdr:spPr>
        <a:xfrm>
          <a:off x="22072600" y="5354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54" name="直線コネクタ 753"/>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157497</xdr:rowOff>
    </xdr:from>
    <xdr:ext cx="378565" cy="259045"/>
    <xdr:sp macro="" textlink="">
      <xdr:nvSpPr>
        <xdr:cNvPr id="755" name="諸支出金平均値テキスト"/>
        <xdr:cNvSpPr txBox="1"/>
      </xdr:nvSpPr>
      <xdr:spPr>
        <a:xfrm>
          <a:off x="22212300" y="65011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134620</xdr:rowOff>
    </xdr:from>
    <xdr:to>
      <xdr:col>32</xdr:col>
      <xdr:colOff>238125</xdr:colOff>
      <xdr:row>39</xdr:row>
      <xdr:rowOff>64770</xdr:rowOff>
    </xdr:to>
    <xdr:sp macro="" textlink="">
      <xdr:nvSpPr>
        <xdr:cNvPr id="756" name="フローチャート : 判断 755"/>
        <xdr:cNvSpPr/>
      </xdr:nvSpPr>
      <xdr:spPr>
        <a:xfrm>
          <a:off x="22110700" y="664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57" name="直線コネクタ 756"/>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88574</xdr:rowOff>
    </xdr:from>
    <xdr:to>
      <xdr:col>31</xdr:col>
      <xdr:colOff>85725</xdr:colOff>
      <xdr:row>39</xdr:row>
      <xdr:rowOff>18724</xdr:rowOff>
    </xdr:to>
    <xdr:sp macro="" textlink="">
      <xdr:nvSpPr>
        <xdr:cNvPr id="758" name="フローチャート : 判断 757"/>
        <xdr:cNvSpPr/>
      </xdr:nvSpPr>
      <xdr:spPr>
        <a:xfrm>
          <a:off x="21272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35250</xdr:rowOff>
    </xdr:from>
    <xdr:ext cx="378565" cy="259045"/>
    <xdr:sp macro="" textlink="">
      <xdr:nvSpPr>
        <xdr:cNvPr id="759" name="テキスト ボックス 758"/>
        <xdr:cNvSpPr txBox="1"/>
      </xdr:nvSpPr>
      <xdr:spPr>
        <a:xfrm>
          <a:off x="21134017" y="6378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401</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60" name="直線コネクタ 759"/>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146050</xdr:rowOff>
    </xdr:from>
    <xdr:to>
      <xdr:col>29</xdr:col>
      <xdr:colOff>568325</xdr:colOff>
      <xdr:row>38</xdr:row>
      <xdr:rowOff>76200</xdr:rowOff>
    </xdr:to>
    <xdr:sp macro="" textlink="">
      <xdr:nvSpPr>
        <xdr:cNvPr id="761" name="フローチャート : 判断 760"/>
        <xdr:cNvSpPr/>
      </xdr:nvSpPr>
      <xdr:spPr>
        <a:xfrm>
          <a:off x="203835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92727</xdr:rowOff>
    </xdr:from>
    <xdr:ext cx="378565" cy="259045"/>
    <xdr:sp macro="" textlink="">
      <xdr:nvSpPr>
        <xdr:cNvPr id="762" name="テキスト ボックス 761"/>
        <xdr:cNvSpPr txBox="1"/>
      </xdr:nvSpPr>
      <xdr:spPr>
        <a:xfrm>
          <a:off x="20245017" y="62649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63" name="直線コネクタ 762"/>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108168</xdr:rowOff>
    </xdr:from>
    <xdr:to>
      <xdr:col>28</xdr:col>
      <xdr:colOff>365125</xdr:colOff>
      <xdr:row>39</xdr:row>
      <xdr:rowOff>38318</xdr:rowOff>
    </xdr:to>
    <xdr:sp macro="" textlink="">
      <xdr:nvSpPr>
        <xdr:cNvPr id="764" name="フローチャート : 判断 763"/>
        <xdr:cNvSpPr/>
      </xdr:nvSpPr>
      <xdr:spPr>
        <a:xfrm>
          <a:off x="19494500" y="662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54845</xdr:rowOff>
    </xdr:from>
    <xdr:ext cx="378565" cy="259045"/>
    <xdr:sp macro="" textlink="">
      <xdr:nvSpPr>
        <xdr:cNvPr id="765" name="テキスト ボックス 764"/>
        <xdr:cNvSpPr txBox="1"/>
      </xdr:nvSpPr>
      <xdr:spPr>
        <a:xfrm>
          <a:off x="19356017" y="63984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148989</xdr:rowOff>
    </xdr:from>
    <xdr:to>
      <xdr:col>27</xdr:col>
      <xdr:colOff>161925</xdr:colOff>
      <xdr:row>39</xdr:row>
      <xdr:rowOff>79139</xdr:rowOff>
    </xdr:to>
    <xdr:sp macro="" textlink="">
      <xdr:nvSpPr>
        <xdr:cNvPr id="766" name="フローチャート : 判断 765"/>
        <xdr:cNvSpPr/>
      </xdr:nvSpPr>
      <xdr:spPr>
        <a:xfrm>
          <a:off x="18605500" y="6664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95666</xdr:rowOff>
    </xdr:from>
    <xdr:ext cx="378565" cy="259045"/>
    <xdr:sp macro="" textlink="">
      <xdr:nvSpPr>
        <xdr:cNvPr id="767" name="テキスト ボックス 766"/>
        <xdr:cNvSpPr txBox="1"/>
      </xdr:nvSpPr>
      <xdr:spPr>
        <a:xfrm>
          <a:off x="18467017" y="64393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73" name="円/楕円 772"/>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74" name="諸支出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75" name="円/楕円 774"/>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76" name="テキスト ボックス 775"/>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77" name="円/楕円 776"/>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78" name="テキスト ボックス 777"/>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79" name="円/楕円 778"/>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80" name="テキスト ボックス 779"/>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81" name="円/楕円 780"/>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82" name="テキスト ボックス 781"/>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3" name="直線コネクタ 79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4" name="テキスト ボックス 79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6" name="テキスト ボックス 79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8" name="直線コネクタ 79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3" name="直線コネクタ 80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フローチャート :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6" name="直線コネクタ 80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7" name="フローチャート :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8" name="テキスト ボックス 80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9" name="直線コネクタ 80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0" name="フローチャート :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1" name="テキスト ボックス 81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2" name="直線コネクタ 81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3" name="フローチャート :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4" name="テキスト ボックス 81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5" name="フローチャート :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6" name="テキスト ボックス 81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2" name="円/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4" name="円/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5" name="テキスト ボックス 82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6" name="円/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7" name="テキスト ボックス 82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8" name="円/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9" name="テキスト ボックス 82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0" name="円/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1" name="テキスト ボックス 83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民生費および土木費の住民一人当たりのコストが類似団体と比較して高い状況である。</a:t>
          </a:r>
        </a:p>
        <a:p>
          <a:r>
            <a:rPr kumimoji="1" lang="ja-JP" altLang="en-US" sz="1300">
              <a:latin typeface="ＭＳ Ｐゴシック"/>
            </a:rPr>
            <a:t>　民生費は、性質別分析同様、生活保護費については微増となったが、待機児童解消加速化事業や障害福祉サービス等給付費の増が著しく、一人当たり</a:t>
          </a:r>
          <a:r>
            <a:rPr kumimoji="1" lang="en-US" altLang="ja-JP" sz="1300">
              <a:latin typeface="ＭＳ Ｐゴシック"/>
            </a:rPr>
            <a:t>11,727</a:t>
          </a:r>
          <a:r>
            <a:rPr kumimoji="1" lang="ja-JP" altLang="en-US" sz="1300">
              <a:latin typeface="ＭＳ Ｐゴシック"/>
            </a:rPr>
            <a:t>円の増額となった。また、土木費については、老朽化した市営住宅の建替事業の増や沖縄都市モノレール延伸事業の増によるもので、一人当たり</a:t>
          </a:r>
          <a:r>
            <a:rPr kumimoji="1" lang="en-US" altLang="ja-JP" sz="1300">
              <a:latin typeface="ＭＳ Ｐゴシック"/>
            </a:rPr>
            <a:t>3,683</a:t>
          </a:r>
          <a:r>
            <a:rPr kumimoji="1" lang="ja-JP" altLang="en-US" sz="1300">
              <a:latin typeface="ＭＳ Ｐゴシック"/>
            </a:rPr>
            <a:t>円の増となった。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標準財政規模に対し、財政調整基金残高及び実質収支額共に前年度比で減である。主な要因として、普通建設事業費の繰越明許費が増となったため、実質単年度収支が減少した。市税等収入拡充のため、未収金対策を引き続き実施し、収納率向上と市税収入の増に努めると共に、適正な受益者負担などの安定的な歳入確保にも取り組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沖縄県那覇市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の黒字額については水道事業会計、下水道事業会計及び一般会計における黒字が大部分を占めている。一方、赤字額については、国民健康保険事業特別会計における赤字によるものであるが、一般会計からの政策的繰出金の継続など、累積赤字解消のための各種取組みを進めてきた結果 </a:t>
          </a:r>
          <a:r>
            <a:rPr kumimoji="1" lang="ja-JP" altLang="ja-JP" sz="1400">
              <a:solidFill>
                <a:schemeClr val="dk1"/>
              </a:solidFill>
              <a:effectLst/>
              <a:latin typeface="+mn-lt"/>
              <a:ea typeface="+mn-ea"/>
              <a:cs typeface="+mn-cs"/>
            </a:rPr>
            <a:t>国民健康保険事業特別会計</a:t>
          </a:r>
          <a:r>
            <a:rPr kumimoji="1" lang="ja-JP" altLang="en-US" sz="1400">
              <a:solidFill>
                <a:schemeClr val="dk1"/>
              </a:solidFill>
              <a:effectLst/>
              <a:latin typeface="+mn-lt"/>
              <a:ea typeface="+mn-ea"/>
              <a:cs typeface="+mn-cs"/>
            </a:rPr>
            <a:t>の実質収支は対前年度で約</a:t>
          </a:r>
          <a:r>
            <a:rPr kumimoji="1" lang="en-US" altLang="ja-JP" sz="1400">
              <a:solidFill>
                <a:schemeClr val="dk1"/>
              </a:solidFill>
              <a:effectLst/>
              <a:latin typeface="+mn-lt"/>
              <a:ea typeface="+mn-ea"/>
              <a:cs typeface="+mn-cs"/>
            </a:rPr>
            <a:t>27</a:t>
          </a:r>
          <a:r>
            <a:rPr kumimoji="1" lang="ja-JP" altLang="en-US" sz="1400">
              <a:solidFill>
                <a:schemeClr val="dk1"/>
              </a:solidFill>
              <a:effectLst/>
              <a:latin typeface="+mn-lt"/>
              <a:ea typeface="+mn-ea"/>
              <a:cs typeface="+mn-cs"/>
            </a:rPr>
            <a:t>億円増となった。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からは、国民健康保険事業の運営主体が沖縄県へ移行されるが、交付金の確保や保険税収納率の向上対策、保健事業の展開や給付内容点検による医療費適正化など、歳入歳出両面からの積極的な取組みを図り、健全安定化を目指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225;&#36001;)&#36001;&#25919;&#35506;\data%20-%20Zs-it-sv-01\data(&#26032;)\160&#12288;&#36001;&#25919;&#20844;&#34920;&#12395;&#38306;&#12377;&#12427;&#12371;&#12392;\060&#12288;&#36001;&#25919;&#29366;&#27841;&#31561;&#19968;&#35239;&#34920;\H29%20&#36001;&#25919;&#29366;&#27841;&#36039;&#26009;&#38598;&#65288;H28&#27770;&#31639;&#65289;\08_4.10&#30476;&#12424;&#12426;&#20381;&#38972;&#65288;5.7&#12294;&#12294;&#65289;\&#30476;&#12408;&#22238;&#31572;\&#12304;&#36001;&#25919;&#29366;&#27841;&#36039;&#26009;&#38598;&#12305;_472018_&#37027;&#35207;&#24066;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公会計指標分析・財政指標組合せ分析表"/>
      <sheetName val="施設類型別ストック情報分析表①"/>
      <sheetName val="施設類型別ストック情報分析表②"/>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0">
          <cell r="K50" t="str">
            <v>H24</v>
          </cell>
          <cell r="L50" t="str">
            <v>H25</v>
          </cell>
          <cell r="M50" t="str">
            <v>H26</v>
          </cell>
          <cell r="N50" t="str">
            <v>H27</v>
          </cell>
          <cell r="O50" t="str">
            <v>H28</v>
          </cell>
        </row>
        <row r="51">
          <cell r="G51" t="str">
            <v>当該団体値</v>
          </cell>
        </row>
        <row r="55">
          <cell r="G55" t="str">
            <v>類似団体内平均値</v>
          </cell>
        </row>
        <row r="72">
          <cell r="K72" t="str">
            <v>H24</v>
          </cell>
          <cell r="L72" t="str">
            <v>H25</v>
          </cell>
          <cell r="M72" t="str">
            <v>H26</v>
          </cell>
          <cell r="N72" t="str">
            <v>H27</v>
          </cell>
          <cell r="O72" t="str">
            <v>H28</v>
          </cell>
        </row>
        <row r="73">
          <cell r="G73" t="str">
            <v>当該団体値</v>
          </cell>
          <cell r="K73">
            <v>131.1</v>
          </cell>
          <cell r="L73">
            <v>109.9</v>
          </cell>
          <cell r="M73">
            <v>100.1</v>
          </cell>
          <cell r="N73">
            <v>93.7</v>
          </cell>
          <cell r="O73">
            <v>81.8</v>
          </cell>
        </row>
        <row r="75">
          <cell r="K75">
            <v>14.2</v>
          </cell>
          <cell r="L75">
            <v>13.9</v>
          </cell>
          <cell r="M75">
            <v>13.8</v>
          </cell>
          <cell r="N75">
            <v>13.2</v>
          </cell>
          <cell r="O75">
            <v>12.8</v>
          </cell>
        </row>
        <row r="77">
          <cell r="G77" t="str">
            <v>類似団体内平均値</v>
          </cell>
          <cell r="K77">
            <v>42</v>
          </cell>
          <cell r="L77">
            <v>54.4</v>
          </cell>
          <cell r="M77">
            <v>47</v>
          </cell>
          <cell r="N77">
            <v>41.4</v>
          </cell>
          <cell r="O77">
            <v>38.9</v>
          </cell>
        </row>
        <row r="79">
          <cell r="K79">
            <v>6.8</v>
          </cell>
          <cell r="L79">
            <v>8.1</v>
          </cell>
          <cell r="M79">
            <v>7.3</v>
          </cell>
          <cell r="N79">
            <v>6.7</v>
          </cell>
          <cell r="O79">
            <v>6.4</v>
          </cell>
        </row>
      </sheetData>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359" t="s">
        <v>64</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360" t="s">
        <v>66</v>
      </c>
      <c r="C3" s="361"/>
      <c r="D3" s="361"/>
      <c r="E3" s="362"/>
      <c r="F3" s="362"/>
      <c r="G3" s="362"/>
      <c r="H3" s="362"/>
      <c r="I3" s="362"/>
      <c r="J3" s="362"/>
      <c r="K3" s="362"/>
      <c r="L3" s="362" t="s">
        <v>67</v>
      </c>
      <c r="M3" s="362"/>
      <c r="N3" s="362"/>
      <c r="O3" s="362"/>
      <c r="P3" s="362"/>
      <c r="Q3" s="362"/>
      <c r="R3" s="369"/>
      <c r="S3" s="369"/>
      <c r="T3" s="369"/>
      <c r="U3" s="369"/>
      <c r="V3" s="370"/>
      <c r="W3" s="344" t="s">
        <v>68</v>
      </c>
      <c r="X3" s="345"/>
      <c r="Y3" s="345"/>
      <c r="Z3" s="345"/>
      <c r="AA3" s="345"/>
      <c r="AB3" s="361"/>
      <c r="AC3" s="369" t="s">
        <v>69</v>
      </c>
      <c r="AD3" s="345"/>
      <c r="AE3" s="345"/>
      <c r="AF3" s="345"/>
      <c r="AG3" s="345"/>
      <c r="AH3" s="345"/>
      <c r="AI3" s="345"/>
      <c r="AJ3" s="345"/>
      <c r="AK3" s="345"/>
      <c r="AL3" s="346"/>
      <c r="AM3" s="344" t="s">
        <v>70</v>
      </c>
      <c r="AN3" s="345"/>
      <c r="AO3" s="345"/>
      <c r="AP3" s="345"/>
      <c r="AQ3" s="345"/>
      <c r="AR3" s="345"/>
      <c r="AS3" s="345"/>
      <c r="AT3" s="345"/>
      <c r="AU3" s="345"/>
      <c r="AV3" s="345"/>
      <c r="AW3" s="345"/>
      <c r="AX3" s="346"/>
      <c r="AY3" s="381" t="s">
        <v>1</v>
      </c>
      <c r="AZ3" s="382"/>
      <c r="BA3" s="382"/>
      <c r="BB3" s="382"/>
      <c r="BC3" s="382"/>
      <c r="BD3" s="382"/>
      <c r="BE3" s="382"/>
      <c r="BF3" s="382"/>
      <c r="BG3" s="382"/>
      <c r="BH3" s="382"/>
      <c r="BI3" s="382"/>
      <c r="BJ3" s="382"/>
      <c r="BK3" s="382"/>
      <c r="BL3" s="382"/>
      <c r="BM3" s="383"/>
      <c r="BN3" s="344" t="s">
        <v>71</v>
      </c>
      <c r="BO3" s="345"/>
      <c r="BP3" s="345"/>
      <c r="BQ3" s="345"/>
      <c r="BR3" s="345"/>
      <c r="BS3" s="345"/>
      <c r="BT3" s="345"/>
      <c r="BU3" s="346"/>
      <c r="BV3" s="344" t="s">
        <v>72</v>
      </c>
      <c r="BW3" s="345"/>
      <c r="BX3" s="345"/>
      <c r="BY3" s="345"/>
      <c r="BZ3" s="345"/>
      <c r="CA3" s="345"/>
      <c r="CB3" s="345"/>
      <c r="CC3" s="346"/>
      <c r="CD3" s="381" t="s">
        <v>1</v>
      </c>
      <c r="CE3" s="382"/>
      <c r="CF3" s="382"/>
      <c r="CG3" s="382"/>
      <c r="CH3" s="382"/>
      <c r="CI3" s="382"/>
      <c r="CJ3" s="382"/>
      <c r="CK3" s="382"/>
      <c r="CL3" s="382"/>
      <c r="CM3" s="382"/>
      <c r="CN3" s="382"/>
      <c r="CO3" s="382"/>
      <c r="CP3" s="382"/>
      <c r="CQ3" s="382"/>
      <c r="CR3" s="382"/>
      <c r="CS3" s="383"/>
      <c r="CT3" s="344" t="s">
        <v>73</v>
      </c>
      <c r="CU3" s="345"/>
      <c r="CV3" s="345"/>
      <c r="CW3" s="345"/>
      <c r="CX3" s="345"/>
      <c r="CY3" s="345"/>
      <c r="CZ3" s="345"/>
      <c r="DA3" s="346"/>
      <c r="DB3" s="344" t="s">
        <v>74</v>
      </c>
      <c r="DC3" s="345"/>
      <c r="DD3" s="345"/>
      <c r="DE3" s="345"/>
      <c r="DF3" s="345"/>
      <c r="DG3" s="345"/>
      <c r="DH3" s="345"/>
      <c r="DI3" s="346"/>
      <c r="DJ3" s="139"/>
      <c r="DK3" s="139"/>
      <c r="DL3" s="139"/>
      <c r="DM3" s="139"/>
      <c r="DN3" s="139"/>
      <c r="DO3" s="139"/>
    </row>
    <row r="4" spans="1:119" ht="18.75" customHeight="1" x14ac:dyDescent="0.15">
      <c r="A4" s="140"/>
      <c r="B4" s="363"/>
      <c r="C4" s="364"/>
      <c r="D4" s="364"/>
      <c r="E4" s="365"/>
      <c r="F4" s="365"/>
      <c r="G4" s="365"/>
      <c r="H4" s="365"/>
      <c r="I4" s="365"/>
      <c r="J4" s="365"/>
      <c r="K4" s="365"/>
      <c r="L4" s="365"/>
      <c r="M4" s="365"/>
      <c r="N4" s="365"/>
      <c r="O4" s="365"/>
      <c r="P4" s="365"/>
      <c r="Q4" s="365"/>
      <c r="R4" s="371"/>
      <c r="S4" s="371"/>
      <c r="T4" s="371"/>
      <c r="U4" s="371"/>
      <c r="V4" s="372"/>
      <c r="W4" s="375"/>
      <c r="X4" s="376"/>
      <c r="Y4" s="376"/>
      <c r="Z4" s="376"/>
      <c r="AA4" s="376"/>
      <c r="AB4" s="364"/>
      <c r="AC4" s="371"/>
      <c r="AD4" s="376"/>
      <c r="AE4" s="376"/>
      <c r="AF4" s="376"/>
      <c r="AG4" s="376"/>
      <c r="AH4" s="376"/>
      <c r="AI4" s="376"/>
      <c r="AJ4" s="376"/>
      <c r="AK4" s="376"/>
      <c r="AL4" s="379"/>
      <c r="AM4" s="377"/>
      <c r="AN4" s="378"/>
      <c r="AO4" s="378"/>
      <c r="AP4" s="378"/>
      <c r="AQ4" s="378"/>
      <c r="AR4" s="378"/>
      <c r="AS4" s="378"/>
      <c r="AT4" s="378"/>
      <c r="AU4" s="378"/>
      <c r="AV4" s="378"/>
      <c r="AW4" s="378"/>
      <c r="AX4" s="380"/>
      <c r="AY4" s="347" t="s">
        <v>75</v>
      </c>
      <c r="AZ4" s="348"/>
      <c r="BA4" s="348"/>
      <c r="BB4" s="348"/>
      <c r="BC4" s="348"/>
      <c r="BD4" s="348"/>
      <c r="BE4" s="348"/>
      <c r="BF4" s="348"/>
      <c r="BG4" s="348"/>
      <c r="BH4" s="348"/>
      <c r="BI4" s="348"/>
      <c r="BJ4" s="348"/>
      <c r="BK4" s="348"/>
      <c r="BL4" s="348"/>
      <c r="BM4" s="349"/>
      <c r="BN4" s="350">
        <v>150197516</v>
      </c>
      <c r="BO4" s="351"/>
      <c r="BP4" s="351"/>
      <c r="BQ4" s="351"/>
      <c r="BR4" s="351"/>
      <c r="BS4" s="351"/>
      <c r="BT4" s="351"/>
      <c r="BU4" s="352"/>
      <c r="BV4" s="350">
        <v>146098081</v>
      </c>
      <c r="BW4" s="351"/>
      <c r="BX4" s="351"/>
      <c r="BY4" s="351"/>
      <c r="BZ4" s="351"/>
      <c r="CA4" s="351"/>
      <c r="CB4" s="351"/>
      <c r="CC4" s="352"/>
      <c r="CD4" s="353" t="s">
        <v>76</v>
      </c>
      <c r="CE4" s="354"/>
      <c r="CF4" s="354"/>
      <c r="CG4" s="354"/>
      <c r="CH4" s="354"/>
      <c r="CI4" s="354"/>
      <c r="CJ4" s="354"/>
      <c r="CK4" s="354"/>
      <c r="CL4" s="354"/>
      <c r="CM4" s="354"/>
      <c r="CN4" s="354"/>
      <c r="CO4" s="354"/>
      <c r="CP4" s="354"/>
      <c r="CQ4" s="354"/>
      <c r="CR4" s="354"/>
      <c r="CS4" s="355"/>
      <c r="CT4" s="356">
        <v>4.0999999999999996</v>
      </c>
      <c r="CU4" s="357"/>
      <c r="CV4" s="357"/>
      <c r="CW4" s="357"/>
      <c r="CX4" s="357"/>
      <c r="CY4" s="357"/>
      <c r="CZ4" s="357"/>
      <c r="DA4" s="358"/>
      <c r="DB4" s="356">
        <v>4.3</v>
      </c>
      <c r="DC4" s="357"/>
      <c r="DD4" s="357"/>
      <c r="DE4" s="357"/>
      <c r="DF4" s="357"/>
      <c r="DG4" s="357"/>
      <c r="DH4" s="357"/>
      <c r="DI4" s="358"/>
      <c r="DJ4" s="139"/>
      <c r="DK4" s="139"/>
      <c r="DL4" s="139"/>
      <c r="DM4" s="139"/>
      <c r="DN4" s="139"/>
      <c r="DO4" s="139"/>
    </row>
    <row r="5" spans="1:119" ht="18.75" customHeight="1" x14ac:dyDescent="0.15">
      <c r="A5" s="140"/>
      <c r="B5" s="366"/>
      <c r="C5" s="367"/>
      <c r="D5" s="367"/>
      <c r="E5" s="368"/>
      <c r="F5" s="368"/>
      <c r="G5" s="368"/>
      <c r="H5" s="368"/>
      <c r="I5" s="368"/>
      <c r="J5" s="368"/>
      <c r="K5" s="368"/>
      <c r="L5" s="368"/>
      <c r="M5" s="368"/>
      <c r="N5" s="368"/>
      <c r="O5" s="368"/>
      <c r="P5" s="368"/>
      <c r="Q5" s="368"/>
      <c r="R5" s="373"/>
      <c r="S5" s="373"/>
      <c r="T5" s="373"/>
      <c r="U5" s="373"/>
      <c r="V5" s="374"/>
      <c r="W5" s="377"/>
      <c r="X5" s="378"/>
      <c r="Y5" s="378"/>
      <c r="Z5" s="378"/>
      <c r="AA5" s="378"/>
      <c r="AB5" s="367"/>
      <c r="AC5" s="373"/>
      <c r="AD5" s="378"/>
      <c r="AE5" s="378"/>
      <c r="AF5" s="378"/>
      <c r="AG5" s="378"/>
      <c r="AH5" s="378"/>
      <c r="AI5" s="378"/>
      <c r="AJ5" s="378"/>
      <c r="AK5" s="378"/>
      <c r="AL5" s="380"/>
      <c r="AM5" s="416" t="s">
        <v>77</v>
      </c>
      <c r="AN5" s="417"/>
      <c r="AO5" s="417"/>
      <c r="AP5" s="417"/>
      <c r="AQ5" s="417"/>
      <c r="AR5" s="417"/>
      <c r="AS5" s="417"/>
      <c r="AT5" s="418"/>
      <c r="AU5" s="419" t="s">
        <v>78</v>
      </c>
      <c r="AV5" s="420"/>
      <c r="AW5" s="420"/>
      <c r="AX5" s="420"/>
      <c r="AY5" s="421" t="s">
        <v>79</v>
      </c>
      <c r="AZ5" s="422"/>
      <c r="BA5" s="422"/>
      <c r="BB5" s="422"/>
      <c r="BC5" s="422"/>
      <c r="BD5" s="422"/>
      <c r="BE5" s="422"/>
      <c r="BF5" s="422"/>
      <c r="BG5" s="422"/>
      <c r="BH5" s="422"/>
      <c r="BI5" s="422"/>
      <c r="BJ5" s="422"/>
      <c r="BK5" s="422"/>
      <c r="BL5" s="422"/>
      <c r="BM5" s="423"/>
      <c r="BN5" s="387">
        <v>144919701</v>
      </c>
      <c r="BO5" s="388"/>
      <c r="BP5" s="388"/>
      <c r="BQ5" s="388"/>
      <c r="BR5" s="388"/>
      <c r="BS5" s="388"/>
      <c r="BT5" s="388"/>
      <c r="BU5" s="389"/>
      <c r="BV5" s="387">
        <v>141412332</v>
      </c>
      <c r="BW5" s="388"/>
      <c r="BX5" s="388"/>
      <c r="BY5" s="388"/>
      <c r="BZ5" s="388"/>
      <c r="CA5" s="388"/>
      <c r="CB5" s="388"/>
      <c r="CC5" s="389"/>
      <c r="CD5" s="390" t="s">
        <v>80</v>
      </c>
      <c r="CE5" s="391"/>
      <c r="CF5" s="391"/>
      <c r="CG5" s="391"/>
      <c r="CH5" s="391"/>
      <c r="CI5" s="391"/>
      <c r="CJ5" s="391"/>
      <c r="CK5" s="391"/>
      <c r="CL5" s="391"/>
      <c r="CM5" s="391"/>
      <c r="CN5" s="391"/>
      <c r="CO5" s="391"/>
      <c r="CP5" s="391"/>
      <c r="CQ5" s="391"/>
      <c r="CR5" s="391"/>
      <c r="CS5" s="392"/>
      <c r="CT5" s="384">
        <v>89.8</v>
      </c>
      <c r="CU5" s="385"/>
      <c r="CV5" s="385"/>
      <c r="CW5" s="385"/>
      <c r="CX5" s="385"/>
      <c r="CY5" s="385"/>
      <c r="CZ5" s="385"/>
      <c r="DA5" s="386"/>
      <c r="DB5" s="384">
        <v>88</v>
      </c>
      <c r="DC5" s="385"/>
      <c r="DD5" s="385"/>
      <c r="DE5" s="385"/>
      <c r="DF5" s="385"/>
      <c r="DG5" s="385"/>
      <c r="DH5" s="385"/>
      <c r="DI5" s="386"/>
      <c r="DJ5" s="139"/>
      <c r="DK5" s="139"/>
      <c r="DL5" s="139"/>
      <c r="DM5" s="139"/>
      <c r="DN5" s="139"/>
      <c r="DO5" s="139"/>
    </row>
    <row r="6" spans="1:119" ht="18.75" customHeight="1" x14ac:dyDescent="0.15">
      <c r="A6" s="140"/>
      <c r="B6" s="393" t="s">
        <v>81</v>
      </c>
      <c r="C6" s="394"/>
      <c r="D6" s="394"/>
      <c r="E6" s="395"/>
      <c r="F6" s="395"/>
      <c r="G6" s="395"/>
      <c r="H6" s="395"/>
      <c r="I6" s="395"/>
      <c r="J6" s="395"/>
      <c r="K6" s="395"/>
      <c r="L6" s="395" t="s">
        <v>82</v>
      </c>
      <c r="M6" s="395"/>
      <c r="N6" s="395"/>
      <c r="O6" s="395"/>
      <c r="P6" s="395"/>
      <c r="Q6" s="395"/>
      <c r="R6" s="399"/>
      <c r="S6" s="399"/>
      <c r="T6" s="399"/>
      <c r="U6" s="399"/>
      <c r="V6" s="400"/>
      <c r="W6" s="403" t="s">
        <v>83</v>
      </c>
      <c r="X6" s="404"/>
      <c r="Y6" s="404"/>
      <c r="Z6" s="404"/>
      <c r="AA6" s="404"/>
      <c r="AB6" s="394"/>
      <c r="AC6" s="407" t="s">
        <v>84</v>
      </c>
      <c r="AD6" s="408"/>
      <c r="AE6" s="408"/>
      <c r="AF6" s="408"/>
      <c r="AG6" s="408"/>
      <c r="AH6" s="408"/>
      <c r="AI6" s="408"/>
      <c r="AJ6" s="408"/>
      <c r="AK6" s="408"/>
      <c r="AL6" s="409"/>
      <c r="AM6" s="416" t="s">
        <v>85</v>
      </c>
      <c r="AN6" s="417"/>
      <c r="AO6" s="417"/>
      <c r="AP6" s="417"/>
      <c r="AQ6" s="417"/>
      <c r="AR6" s="417"/>
      <c r="AS6" s="417"/>
      <c r="AT6" s="418"/>
      <c r="AU6" s="419" t="s">
        <v>78</v>
      </c>
      <c r="AV6" s="420"/>
      <c r="AW6" s="420"/>
      <c r="AX6" s="420"/>
      <c r="AY6" s="421" t="s">
        <v>86</v>
      </c>
      <c r="AZ6" s="422"/>
      <c r="BA6" s="422"/>
      <c r="BB6" s="422"/>
      <c r="BC6" s="422"/>
      <c r="BD6" s="422"/>
      <c r="BE6" s="422"/>
      <c r="BF6" s="422"/>
      <c r="BG6" s="422"/>
      <c r="BH6" s="422"/>
      <c r="BI6" s="422"/>
      <c r="BJ6" s="422"/>
      <c r="BK6" s="422"/>
      <c r="BL6" s="422"/>
      <c r="BM6" s="423"/>
      <c r="BN6" s="387">
        <v>5277815</v>
      </c>
      <c r="BO6" s="388"/>
      <c r="BP6" s="388"/>
      <c r="BQ6" s="388"/>
      <c r="BR6" s="388"/>
      <c r="BS6" s="388"/>
      <c r="BT6" s="388"/>
      <c r="BU6" s="389"/>
      <c r="BV6" s="387">
        <v>4685749</v>
      </c>
      <c r="BW6" s="388"/>
      <c r="BX6" s="388"/>
      <c r="BY6" s="388"/>
      <c r="BZ6" s="388"/>
      <c r="CA6" s="388"/>
      <c r="CB6" s="388"/>
      <c r="CC6" s="389"/>
      <c r="CD6" s="390" t="s">
        <v>87</v>
      </c>
      <c r="CE6" s="391"/>
      <c r="CF6" s="391"/>
      <c r="CG6" s="391"/>
      <c r="CH6" s="391"/>
      <c r="CI6" s="391"/>
      <c r="CJ6" s="391"/>
      <c r="CK6" s="391"/>
      <c r="CL6" s="391"/>
      <c r="CM6" s="391"/>
      <c r="CN6" s="391"/>
      <c r="CO6" s="391"/>
      <c r="CP6" s="391"/>
      <c r="CQ6" s="391"/>
      <c r="CR6" s="391"/>
      <c r="CS6" s="392"/>
      <c r="CT6" s="424">
        <v>96.2</v>
      </c>
      <c r="CU6" s="425"/>
      <c r="CV6" s="425"/>
      <c r="CW6" s="425"/>
      <c r="CX6" s="425"/>
      <c r="CY6" s="425"/>
      <c r="CZ6" s="425"/>
      <c r="DA6" s="426"/>
      <c r="DB6" s="424">
        <v>95.4</v>
      </c>
      <c r="DC6" s="425"/>
      <c r="DD6" s="425"/>
      <c r="DE6" s="425"/>
      <c r="DF6" s="425"/>
      <c r="DG6" s="425"/>
      <c r="DH6" s="425"/>
      <c r="DI6" s="426"/>
      <c r="DJ6" s="139"/>
      <c r="DK6" s="139"/>
      <c r="DL6" s="139"/>
      <c r="DM6" s="139"/>
      <c r="DN6" s="139"/>
      <c r="DO6" s="139"/>
    </row>
    <row r="7" spans="1:119" ht="18.75" customHeight="1" x14ac:dyDescent="0.15">
      <c r="A7" s="140"/>
      <c r="B7" s="363"/>
      <c r="C7" s="364"/>
      <c r="D7" s="364"/>
      <c r="E7" s="365"/>
      <c r="F7" s="365"/>
      <c r="G7" s="365"/>
      <c r="H7" s="365"/>
      <c r="I7" s="365"/>
      <c r="J7" s="365"/>
      <c r="K7" s="365"/>
      <c r="L7" s="365"/>
      <c r="M7" s="365"/>
      <c r="N7" s="365"/>
      <c r="O7" s="365"/>
      <c r="P7" s="365"/>
      <c r="Q7" s="365"/>
      <c r="R7" s="371"/>
      <c r="S7" s="371"/>
      <c r="T7" s="371"/>
      <c r="U7" s="371"/>
      <c r="V7" s="372"/>
      <c r="W7" s="375"/>
      <c r="X7" s="376"/>
      <c r="Y7" s="376"/>
      <c r="Z7" s="376"/>
      <c r="AA7" s="376"/>
      <c r="AB7" s="364"/>
      <c r="AC7" s="410"/>
      <c r="AD7" s="411"/>
      <c r="AE7" s="411"/>
      <c r="AF7" s="411"/>
      <c r="AG7" s="411"/>
      <c r="AH7" s="411"/>
      <c r="AI7" s="411"/>
      <c r="AJ7" s="411"/>
      <c r="AK7" s="411"/>
      <c r="AL7" s="412"/>
      <c r="AM7" s="416" t="s">
        <v>88</v>
      </c>
      <c r="AN7" s="417"/>
      <c r="AO7" s="417"/>
      <c r="AP7" s="417"/>
      <c r="AQ7" s="417"/>
      <c r="AR7" s="417"/>
      <c r="AS7" s="417"/>
      <c r="AT7" s="418"/>
      <c r="AU7" s="419" t="s">
        <v>89</v>
      </c>
      <c r="AV7" s="420"/>
      <c r="AW7" s="420"/>
      <c r="AX7" s="420"/>
      <c r="AY7" s="421" t="s">
        <v>90</v>
      </c>
      <c r="AZ7" s="422"/>
      <c r="BA7" s="422"/>
      <c r="BB7" s="422"/>
      <c r="BC7" s="422"/>
      <c r="BD7" s="422"/>
      <c r="BE7" s="422"/>
      <c r="BF7" s="422"/>
      <c r="BG7" s="422"/>
      <c r="BH7" s="422"/>
      <c r="BI7" s="422"/>
      <c r="BJ7" s="422"/>
      <c r="BK7" s="422"/>
      <c r="BL7" s="422"/>
      <c r="BM7" s="423"/>
      <c r="BN7" s="387">
        <v>2556676</v>
      </c>
      <c r="BO7" s="388"/>
      <c r="BP7" s="388"/>
      <c r="BQ7" s="388"/>
      <c r="BR7" s="388"/>
      <c r="BS7" s="388"/>
      <c r="BT7" s="388"/>
      <c r="BU7" s="389"/>
      <c r="BV7" s="387">
        <v>1848027</v>
      </c>
      <c r="BW7" s="388"/>
      <c r="BX7" s="388"/>
      <c r="BY7" s="388"/>
      <c r="BZ7" s="388"/>
      <c r="CA7" s="388"/>
      <c r="CB7" s="388"/>
      <c r="CC7" s="389"/>
      <c r="CD7" s="390" t="s">
        <v>91</v>
      </c>
      <c r="CE7" s="391"/>
      <c r="CF7" s="391"/>
      <c r="CG7" s="391"/>
      <c r="CH7" s="391"/>
      <c r="CI7" s="391"/>
      <c r="CJ7" s="391"/>
      <c r="CK7" s="391"/>
      <c r="CL7" s="391"/>
      <c r="CM7" s="391"/>
      <c r="CN7" s="391"/>
      <c r="CO7" s="391"/>
      <c r="CP7" s="391"/>
      <c r="CQ7" s="391"/>
      <c r="CR7" s="391"/>
      <c r="CS7" s="392"/>
      <c r="CT7" s="387">
        <v>66756658</v>
      </c>
      <c r="CU7" s="388"/>
      <c r="CV7" s="388"/>
      <c r="CW7" s="388"/>
      <c r="CX7" s="388"/>
      <c r="CY7" s="388"/>
      <c r="CZ7" s="388"/>
      <c r="DA7" s="389"/>
      <c r="DB7" s="387">
        <v>65911450</v>
      </c>
      <c r="DC7" s="388"/>
      <c r="DD7" s="388"/>
      <c r="DE7" s="388"/>
      <c r="DF7" s="388"/>
      <c r="DG7" s="388"/>
      <c r="DH7" s="388"/>
      <c r="DI7" s="389"/>
      <c r="DJ7" s="139"/>
      <c r="DK7" s="139"/>
      <c r="DL7" s="139"/>
      <c r="DM7" s="139"/>
      <c r="DN7" s="139"/>
      <c r="DO7" s="139"/>
    </row>
    <row r="8" spans="1:119" ht="18.75" customHeight="1" thickBot="1" x14ac:dyDescent="0.2">
      <c r="A8" s="140"/>
      <c r="B8" s="396"/>
      <c r="C8" s="397"/>
      <c r="D8" s="397"/>
      <c r="E8" s="398"/>
      <c r="F8" s="398"/>
      <c r="G8" s="398"/>
      <c r="H8" s="398"/>
      <c r="I8" s="398"/>
      <c r="J8" s="398"/>
      <c r="K8" s="398"/>
      <c r="L8" s="398"/>
      <c r="M8" s="398"/>
      <c r="N8" s="398"/>
      <c r="O8" s="398"/>
      <c r="P8" s="398"/>
      <c r="Q8" s="398"/>
      <c r="R8" s="401"/>
      <c r="S8" s="401"/>
      <c r="T8" s="401"/>
      <c r="U8" s="401"/>
      <c r="V8" s="402"/>
      <c r="W8" s="405"/>
      <c r="X8" s="406"/>
      <c r="Y8" s="406"/>
      <c r="Z8" s="406"/>
      <c r="AA8" s="406"/>
      <c r="AB8" s="397"/>
      <c r="AC8" s="413"/>
      <c r="AD8" s="414"/>
      <c r="AE8" s="414"/>
      <c r="AF8" s="414"/>
      <c r="AG8" s="414"/>
      <c r="AH8" s="414"/>
      <c r="AI8" s="414"/>
      <c r="AJ8" s="414"/>
      <c r="AK8" s="414"/>
      <c r="AL8" s="415"/>
      <c r="AM8" s="416" t="s">
        <v>92</v>
      </c>
      <c r="AN8" s="417"/>
      <c r="AO8" s="417"/>
      <c r="AP8" s="417"/>
      <c r="AQ8" s="417"/>
      <c r="AR8" s="417"/>
      <c r="AS8" s="417"/>
      <c r="AT8" s="418"/>
      <c r="AU8" s="419" t="s">
        <v>93</v>
      </c>
      <c r="AV8" s="420"/>
      <c r="AW8" s="420"/>
      <c r="AX8" s="420"/>
      <c r="AY8" s="421" t="s">
        <v>94</v>
      </c>
      <c r="AZ8" s="422"/>
      <c r="BA8" s="422"/>
      <c r="BB8" s="422"/>
      <c r="BC8" s="422"/>
      <c r="BD8" s="422"/>
      <c r="BE8" s="422"/>
      <c r="BF8" s="422"/>
      <c r="BG8" s="422"/>
      <c r="BH8" s="422"/>
      <c r="BI8" s="422"/>
      <c r="BJ8" s="422"/>
      <c r="BK8" s="422"/>
      <c r="BL8" s="422"/>
      <c r="BM8" s="423"/>
      <c r="BN8" s="387">
        <v>2721139</v>
      </c>
      <c r="BO8" s="388"/>
      <c r="BP8" s="388"/>
      <c r="BQ8" s="388"/>
      <c r="BR8" s="388"/>
      <c r="BS8" s="388"/>
      <c r="BT8" s="388"/>
      <c r="BU8" s="389"/>
      <c r="BV8" s="387">
        <v>2837722</v>
      </c>
      <c r="BW8" s="388"/>
      <c r="BX8" s="388"/>
      <c r="BY8" s="388"/>
      <c r="BZ8" s="388"/>
      <c r="CA8" s="388"/>
      <c r="CB8" s="388"/>
      <c r="CC8" s="389"/>
      <c r="CD8" s="390" t="s">
        <v>95</v>
      </c>
      <c r="CE8" s="391"/>
      <c r="CF8" s="391"/>
      <c r="CG8" s="391"/>
      <c r="CH8" s="391"/>
      <c r="CI8" s="391"/>
      <c r="CJ8" s="391"/>
      <c r="CK8" s="391"/>
      <c r="CL8" s="391"/>
      <c r="CM8" s="391"/>
      <c r="CN8" s="391"/>
      <c r="CO8" s="391"/>
      <c r="CP8" s="391"/>
      <c r="CQ8" s="391"/>
      <c r="CR8" s="391"/>
      <c r="CS8" s="392"/>
      <c r="CT8" s="427">
        <v>0.77</v>
      </c>
      <c r="CU8" s="428"/>
      <c r="CV8" s="428"/>
      <c r="CW8" s="428"/>
      <c r="CX8" s="428"/>
      <c r="CY8" s="428"/>
      <c r="CZ8" s="428"/>
      <c r="DA8" s="429"/>
      <c r="DB8" s="427">
        <v>0.75</v>
      </c>
      <c r="DC8" s="428"/>
      <c r="DD8" s="428"/>
      <c r="DE8" s="428"/>
      <c r="DF8" s="428"/>
      <c r="DG8" s="428"/>
      <c r="DH8" s="428"/>
      <c r="DI8" s="429"/>
      <c r="DJ8" s="139"/>
      <c r="DK8" s="139"/>
      <c r="DL8" s="139"/>
      <c r="DM8" s="139"/>
      <c r="DN8" s="139"/>
      <c r="DO8" s="139"/>
    </row>
    <row r="9" spans="1:119" ht="18.75" customHeight="1" thickBot="1" x14ac:dyDescent="0.2">
      <c r="A9" s="140"/>
      <c r="B9" s="381" t="s">
        <v>96</v>
      </c>
      <c r="C9" s="382"/>
      <c r="D9" s="382"/>
      <c r="E9" s="382"/>
      <c r="F9" s="382"/>
      <c r="G9" s="382"/>
      <c r="H9" s="382"/>
      <c r="I9" s="382"/>
      <c r="J9" s="382"/>
      <c r="K9" s="430"/>
      <c r="L9" s="431" t="s">
        <v>97</v>
      </c>
      <c r="M9" s="432"/>
      <c r="N9" s="432"/>
      <c r="O9" s="432"/>
      <c r="P9" s="432"/>
      <c r="Q9" s="433"/>
      <c r="R9" s="434">
        <v>319435</v>
      </c>
      <c r="S9" s="435"/>
      <c r="T9" s="435"/>
      <c r="U9" s="435"/>
      <c r="V9" s="436"/>
      <c r="W9" s="344" t="s">
        <v>98</v>
      </c>
      <c r="X9" s="345"/>
      <c r="Y9" s="345"/>
      <c r="Z9" s="345"/>
      <c r="AA9" s="345"/>
      <c r="AB9" s="345"/>
      <c r="AC9" s="345"/>
      <c r="AD9" s="345"/>
      <c r="AE9" s="345"/>
      <c r="AF9" s="345"/>
      <c r="AG9" s="345"/>
      <c r="AH9" s="345"/>
      <c r="AI9" s="345"/>
      <c r="AJ9" s="345"/>
      <c r="AK9" s="345"/>
      <c r="AL9" s="346"/>
      <c r="AM9" s="416" t="s">
        <v>99</v>
      </c>
      <c r="AN9" s="417"/>
      <c r="AO9" s="417"/>
      <c r="AP9" s="417"/>
      <c r="AQ9" s="417"/>
      <c r="AR9" s="417"/>
      <c r="AS9" s="417"/>
      <c r="AT9" s="418"/>
      <c r="AU9" s="419" t="s">
        <v>100</v>
      </c>
      <c r="AV9" s="420"/>
      <c r="AW9" s="420"/>
      <c r="AX9" s="420"/>
      <c r="AY9" s="421" t="s">
        <v>101</v>
      </c>
      <c r="AZ9" s="422"/>
      <c r="BA9" s="422"/>
      <c r="BB9" s="422"/>
      <c r="BC9" s="422"/>
      <c r="BD9" s="422"/>
      <c r="BE9" s="422"/>
      <c r="BF9" s="422"/>
      <c r="BG9" s="422"/>
      <c r="BH9" s="422"/>
      <c r="BI9" s="422"/>
      <c r="BJ9" s="422"/>
      <c r="BK9" s="422"/>
      <c r="BL9" s="422"/>
      <c r="BM9" s="423"/>
      <c r="BN9" s="387">
        <v>-88232</v>
      </c>
      <c r="BO9" s="388"/>
      <c r="BP9" s="388"/>
      <c r="BQ9" s="388"/>
      <c r="BR9" s="388"/>
      <c r="BS9" s="388"/>
      <c r="BT9" s="388"/>
      <c r="BU9" s="389"/>
      <c r="BV9" s="387">
        <v>46293</v>
      </c>
      <c r="BW9" s="388"/>
      <c r="BX9" s="388"/>
      <c r="BY9" s="388"/>
      <c r="BZ9" s="388"/>
      <c r="CA9" s="388"/>
      <c r="CB9" s="388"/>
      <c r="CC9" s="389"/>
      <c r="CD9" s="390" t="s">
        <v>102</v>
      </c>
      <c r="CE9" s="391"/>
      <c r="CF9" s="391"/>
      <c r="CG9" s="391"/>
      <c r="CH9" s="391"/>
      <c r="CI9" s="391"/>
      <c r="CJ9" s="391"/>
      <c r="CK9" s="391"/>
      <c r="CL9" s="391"/>
      <c r="CM9" s="391"/>
      <c r="CN9" s="391"/>
      <c r="CO9" s="391"/>
      <c r="CP9" s="391"/>
      <c r="CQ9" s="391"/>
      <c r="CR9" s="391"/>
      <c r="CS9" s="392"/>
      <c r="CT9" s="384">
        <v>14.9</v>
      </c>
      <c r="CU9" s="385"/>
      <c r="CV9" s="385"/>
      <c r="CW9" s="385"/>
      <c r="CX9" s="385"/>
      <c r="CY9" s="385"/>
      <c r="CZ9" s="385"/>
      <c r="DA9" s="386"/>
      <c r="DB9" s="384">
        <v>15.1</v>
      </c>
      <c r="DC9" s="385"/>
      <c r="DD9" s="385"/>
      <c r="DE9" s="385"/>
      <c r="DF9" s="385"/>
      <c r="DG9" s="385"/>
      <c r="DH9" s="385"/>
      <c r="DI9" s="386"/>
      <c r="DJ9" s="139"/>
      <c r="DK9" s="139"/>
      <c r="DL9" s="139"/>
      <c r="DM9" s="139"/>
      <c r="DN9" s="139"/>
      <c r="DO9" s="139"/>
    </row>
    <row r="10" spans="1:119" ht="18.75" customHeight="1" thickBot="1" x14ac:dyDescent="0.2">
      <c r="A10" s="140"/>
      <c r="B10" s="381"/>
      <c r="C10" s="382"/>
      <c r="D10" s="382"/>
      <c r="E10" s="382"/>
      <c r="F10" s="382"/>
      <c r="G10" s="382"/>
      <c r="H10" s="382"/>
      <c r="I10" s="382"/>
      <c r="J10" s="382"/>
      <c r="K10" s="430"/>
      <c r="L10" s="437" t="s">
        <v>103</v>
      </c>
      <c r="M10" s="417"/>
      <c r="N10" s="417"/>
      <c r="O10" s="417"/>
      <c r="P10" s="417"/>
      <c r="Q10" s="418"/>
      <c r="R10" s="438">
        <v>315954</v>
      </c>
      <c r="S10" s="439"/>
      <c r="T10" s="439"/>
      <c r="U10" s="439"/>
      <c r="V10" s="440"/>
      <c r="W10" s="375"/>
      <c r="X10" s="376"/>
      <c r="Y10" s="376"/>
      <c r="Z10" s="376"/>
      <c r="AA10" s="376"/>
      <c r="AB10" s="376"/>
      <c r="AC10" s="376"/>
      <c r="AD10" s="376"/>
      <c r="AE10" s="376"/>
      <c r="AF10" s="376"/>
      <c r="AG10" s="376"/>
      <c r="AH10" s="376"/>
      <c r="AI10" s="376"/>
      <c r="AJ10" s="376"/>
      <c r="AK10" s="376"/>
      <c r="AL10" s="379"/>
      <c r="AM10" s="416" t="s">
        <v>104</v>
      </c>
      <c r="AN10" s="417"/>
      <c r="AO10" s="417"/>
      <c r="AP10" s="417"/>
      <c r="AQ10" s="417"/>
      <c r="AR10" s="417"/>
      <c r="AS10" s="417"/>
      <c r="AT10" s="418"/>
      <c r="AU10" s="419" t="s">
        <v>78</v>
      </c>
      <c r="AV10" s="420"/>
      <c r="AW10" s="420"/>
      <c r="AX10" s="420"/>
      <c r="AY10" s="421" t="s">
        <v>105</v>
      </c>
      <c r="AZ10" s="422"/>
      <c r="BA10" s="422"/>
      <c r="BB10" s="422"/>
      <c r="BC10" s="422"/>
      <c r="BD10" s="422"/>
      <c r="BE10" s="422"/>
      <c r="BF10" s="422"/>
      <c r="BG10" s="422"/>
      <c r="BH10" s="422"/>
      <c r="BI10" s="422"/>
      <c r="BJ10" s="422"/>
      <c r="BK10" s="422"/>
      <c r="BL10" s="422"/>
      <c r="BM10" s="423"/>
      <c r="BN10" s="387">
        <v>1429833</v>
      </c>
      <c r="BO10" s="388"/>
      <c r="BP10" s="388"/>
      <c r="BQ10" s="388"/>
      <c r="BR10" s="388"/>
      <c r="BS10" s="388"/>
      <c r="BT10" s="388"/>
      <c r="BU10" s="389"/>
      <c r="BV10" s="387">
        <v>1407563</v>
      </c>
      <c r="BW10" s="388"/>
      <c r="BX10" s="388"/>
      <c r="BY10" s="388"/>
      <c r="BZ10" s="388"/>
      <c r="CA10" s="388"/>
      <c r="CB10" s="388"/>
      <c r="CC10" s="38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381"/>
      <c r="C11" s="382"/>
      <c r="D11" s="382"/>
      <c r="E11" s="382"/>
      <c r="F11" s="382"/>
      <c r="G11" s="382"/>
      <c r="H11" s="382"/>
      <c r="I11" s="382"/>
      <c r="J11" s="382"/>
      <c r="K11" s="430"/>
      <c r="L11" s="441" t="s">
        <v>107</v>
      </c>
      <c r="M11" s="442"/>
      <c r="N11" s="442"/>
      <c r="O11" s="442"/>
      <c r="P11" s="442"/>
      <c r="Q11" s="443"/>
      <c r="R11" s="444" t="s">
        <v>108</v>
      </c>
      <c r="S11" s="445"/>
      <c r="T11" s="445"/>
      <c r="U11" s="445"/>
      <c r="V11" s="446"/>
      <c r="W11" s="375"/>
      <c r="X11" s="376"/>
      <c r="Y11" s="376"/>
      <c r="Z11" s="376"/>
      <c r="AA11" s="376"/>
      <c r="AB11" s="376"/>
      <c r="AC11" s="376"/>
      <c r="AD11" s="376"/>
      <c r="AE11" s="376"/>
      <c r="AF11" s="376"/>
      <c r="AG11" s="376"/>
      <c r="AH11" s="376"/>
      <c r="AI11" s="376"/>
      <c r="AJ11" s="376"/>
      <c r="AK11" s="376"/>
      <c r="AL11" s="379"/>
      <c r="AM11" s="416" t="s">
        <v>109</v>
      </c>
      <c r="AN11" s="417"/>
      <c r="AO11" s="417"/>
      <c r="AP11" s="417"/>
      <c r="AQ11" s="417"/>
      <c r="AR11" s="417"/>
      <c r="AS11" s="417"/>
      <c r="AT11" s="418"/>
      <c r="AU11" s="419" t="s">
        <v>100</v>
      </c>
      <c r="AV11" s="420"/>
      <c r="AW11" s="420"/>
      <c r="AX11" s="420"/>
      <c r="AY11" s="421" t="s">
        <v>110</v>
      </c>
      <c r="AZ11" s="422"/>
      <c r="BA11" s="422"/>
      <c r="BB11" s="422"/>
      <c r="BC11" s="422"/>
      <c r="BD11" s="422"/>
      <c r="BE11" s="422"/>
      <c r="BF11" s="422"/>
      <c r="BG11" s="422"/>
      <c r="BH11" s="422"/>
      <c r="BI11" s="422"/>
      <c r="BJ11" s="422"/>
      <c r="BK11" s="422"/>
      <c r="BL11" s="422"/>
      <c r="BM11" s="423"/>
      <c r="BN11" s="387" t="s">
        <v>111</v>
      </c>
      <c r="BO11" s="388"/>
      <c r="BP11" s="388"/>
      <c r="BQ11" s="388"/>
      <c r="BR11" s="388"/>
      <c r="BS11" s="388"/>
      <c r="BT11" s="388"/>
      <c r="BU11" s="389"/>
      <c r="BV11" s="387">
        <v>23300</v>
      </c>
      <c r="BW11" s="388"/>
      <c r="BX11" s="388"/>
      <c r="BY11" s="388"/>
      <c r="BZ11" s="388"/>
      <c r="CA11" s="388"/>
      <c r="CB11" s="388"/>
      <c r="CC11" s="389"/>
      <c r="CD11" s="390" t="s">
        <v>112</v>
      </c>
      <c r="CE11" s="391"/>
      <c r="CF11" s="391"/>
      <c r="CG11" s="391"/>
      <c r="CH11" s="391"/>
      <c r="CI11" s="391"/>
      <c r="CJ11" s="391"/>
      <c r="CK11" s="391"/>
      <c r="CL11" s="391"/>
      <c r="CM11" s="391"/>
      <c r="CN11" s="391"/>
      <c r="CO11" s="391"/>
      <c r="CP11" s="391"/>
      <c r="CQ11" s="391"/>
      <c r="CR11" s="391"/>
      <c r="CS11" s="392"/>
      <c r="CT11" s="427" t="s">
        <v>111</v>
      </c>
      <c r="CU11" s="428"/>
      <c r="CV11" s="428"/>
      <c r="CW11" s="428"/>
      <c r="CX11" s="428"/>
      <c r="CY11" s="428"/>
      <c r="CZ11" s="428"/>
      <c r="DA11" s="429"/>
      <c r="DB11" s="427" t="s">
        <v>111</v>
      </c>
      <c r="DC11" s="428"/>
      <c r="DD11" s="428"/>
      <c r="DE11" s="428"/>
      <c r="DF11" s="428"/>
      <c r="DG11" s="428"/>
      <c r="DH11" s="428"/>
      <c r="DI11" s="429"/>
      <c r="DJ11" s="139"/>
      <c r="DK11" s="139"/>
      <c r="DL11" s="139"/>
      <c r="DM11" s="139"/>
      <c r="DN11" s="139"/>
      <c r="DO11" s="139"/>
    </row>
    <row r="12" spans="1:119" ht="18.75" customHeight="1" x14ac:dyDescent="0.15">
      <c r="A12" s="140"/>
      <c r="B12" s="447" t="s">
        <v>113</v>
      </c>
      <c r="C12" s="448"/>
      <c r="D12" s="448"/>
      <c r="E12" s="448"/>
      <c r="F12" s="448"/>
      <c r="G12" s="448"/>
      <c r="H12" s="448"/>
      <c r="I12" s="448"/>
      <c r="J12" s="448"/>
      <c r="K12" s="449"/>
      <c r="L12" s="456" t="s">
        <v>114</v>
      </c>
      <c r="M12" s="457"/>
      <c r="N12" s="457"/>
      <c r="O12" s="457"/>
      <c r="P12" s="457"/>
      <c r="Q12" s="458"/>
      <c r="R12" s="459">
        <v>324157</v>
      </c>
      <c r="S12" s="460"/>
      <c r="T12" s="460"/>
      <c r="U12" s="460"/>
      <c r="V12" s="461"/>
      <c r="W12" s="462" t="s">
        <v>1</v>
      </c>
      <c r="X12" s="420"/>
      <c r="Y12" s="420"/>
      <c r="Z12" s="420"/>
      <c r="AA12" s="420"/>
      <c r="AB12" s="463"/>
      <c r="AC12" s="419" t="s">
        <v>115</v>
      </c>
      <c r="AD12" s="420"/>
      <c r="AE12" s="420"/>
      <c r="AF12" s="420"/>
      <c r="AG12" s="463"/>
      <c r="AH12" s="419" t="s">
        <v>116</v>
      </c>
      <c r="AI12" s="420"/>
      <c r="AJ12" s="420"/>
      <c r="AK12" s="420"/>
      <c r="AL12" s="464"/>
      <c r="AM12" s="416" t="s">
        <v>117</v>
      </c>
      <c r="AN12" s="417"/>
      <c r="AO12" s="417"/>
      <c r="AP12" s="417"/>
      <c r="AQ12" s="417"/>
      <c r="AR12" s="417"/>
      <c r="AS12" s="417"/>
      <c r="AT12" s="418"/>
      <c r="AU12" s="419" t="s">
        <v>118</v>
      </c>
      <c r="AV12" s="420"/>
      <c r="AW12" s="420"/>
      <c r="AX12" s="420"/>
      <c r="AY12" s="421" t="s">
        <v>119</v>
      </c>
      <c r="AZ12" s="422"/>
      <c r="BA12" s="422"/>
      <c r="BB12" s="422"/>
      <c r="BC12" s="422"/>
      <c r="BD12" s="422"/>
      <c r="BE12" s="422"/>
      <c r="BF12" s="422"/>
      <c r="BG12" s="422"/>
      <c r="BH12" s="422"/>
      <c r="BI12" s="422"/>
      <c r="BJ12" s="422"/>
      <c r="BK12" s="422"/>
      <c r="BL12" s="422"/>
      <c r="BM12" s="423"/>
      <c r="BN12" s="387">
        <v>1375777</v>
      </c>
      <c r="BO12" s="388"/>
      <c r="BP12" s="388"/>
      <c r="BQ12" s="388"/>
      <c r="BR12" s="388"/>
      <c r="BS12" s="388"/>
      <c r="BT12" s="388"/>
      <c r="BU12" s="389"/>
      <c r="BV12" s="387" t="s">
        <v>120</v>
      </c>
      <c r="BW12" s="388"/>
      <c r="BX12" s="388"/>
      <c r="BY12" s="388"/>
      <c r="BZ12" s="388"/>
      <c r="CA12" s="388"/>
      <c r="CB12" s="388"/>
      <c r="CC12" s="389"/>
      <c r="CD12" s="390" t="s">
        <v>121</v>
      </c>
      <c r="CE12" s="391"/>
      <c r="CF12" s="391"/>
      <c r="CG12" s="391"/>
      <c r="CH12" s="391"/>
      <c r="CI12" s="391"/>
      <c r="CJ12" s="391"/>
      <c r="CK12" s="391"/>
      <c r="CL12" s="391"/>
      <c r="CM12" s="391"/>
      <c r="CN12" s="391"/>
      <c r="CO12" s="391"/>
      <c r="CP12" s="391"/>
      <c r="CQ12" s="391"/>
      <c r="CR12" s="391"/>
      <c r="CS12" s="392"/>
      <c r="CT12" s="427" t="s">
        <v>120</v>
      </c>
      <c r="CU12" s="428"/>
      <c r="CV12" s="428"/>
      <c r="CW12" s="428"/>
      <c r="CX12" s="428"/>
      <c r="CY12" s="428"/>
      <c r="CZ12" s="428"/>
      <c r="DA12" s="429"/>
      <c r="DB12" s="427" t="s">
        <v>120</v>
      </c>
      <c r="DC12" s="428"/>
      <c r="DD12" s="428"/>
      <c r="DE12" s="428"/>
      <c r="DF12" s="428"/>
      <c r="DG12" s="428"/>
      <c r="DH12" s="428"/>
      <c r="DI12" s="429"/>
      <c r="DJ12" s="139"/>
      <c r="DK12" s="139"/>
      <c r="DL12" s="139"/>
      <c r="DM12" s="139"/>
      <c r="DN12" s="139"/>
      <c r="DO12" s="139"/>
    </row>
    <row r="13" spans="1:119" ht="18.75" customHeight="1" x14ac:dyDescent="0.15">
      <c r="A13" s="140"/>
      <c r="B13" s="450"/>
      <c r="C13" s="451"/>
      <c r="D13" s="451"/>
      <c r="E13" s="451"/>
      <c r="F13" s="451"/>
      <c r="G13" s="451"/>
      <c r="H13" s="451"/>
      <c r="I13" s="451"/>
      <c r="J13" s="451"/>
      <c r="K13" s="452"/>
      <c r="L13" s="150"/>
      <c r="M13" s="475" t="s">
        <v>122</v>
      </c>
      <c r="N13" s="476"/>
      <c r="O13" s="476"/>
      <c r="P13" s="476"/>
      <c r="Q13" s="477"/>
      <c r="R13" s="468">
        <v>320064</v>
      </c>
      <c r="S13" s="469"/>
      <c r="T13" s="469"/>
      <c r="U13" s="469"/>
      <c r="V13" s="470"/>
      <c r="W13" s="403" t="s">
        <v>123</v>
      </c>
      <c r="X13" s="404"/>
      <c r="Y13" s="404"/>
      <c r="Z13" s="404"/>
      <c r="AA13" s="404"/>
      <c r="AB13" s="394"/>
      <c r="AC13" s="438">
        <v>840</v>
      </c>
      <c r="AD13" s="439"/>
      <c r="AE13" s="439"/>
      <c r="AF13" s="439"/>
      <c r="AG13" s="478"/>
      <c r="AH13" s="438">
        <v>879</v>
      </c>
      <c r="AI13" s="439"/>
      <c r="AJ13" s="439"/>
      <c r="AK13" s="439"/>
      <c r="AL13" s="440"/>
      <c r="AM13" s="416" t="s">
        <v>124</v>
      </c>
      <c r="AN13" s="417"/>
      <c r="AO13" s="417"/>
      <c r="AP13" s="417"/>
      <c r="AQ13" s="417"/>
      <c r="AR13" s="417"/>
      <c r="AS13" s="417"/>
      <c r="AT13" s="418"/>
      <c r="AU13" s="419" t="s">
        <v>125</v>
      </c>
      <c r="AV13" s="420"/>
      <c r="AW13" s="420"/>
      <c r="AX13" s="420"/>
      <c r="AY13" s="421" t="s">
        <v>126</v>
      </c>
      <c r="AZ13" s="422"/>
      <c r="BA13" s="422"/>
      <c r="BB13" s="422"/>
      <c r="BC13" s="422"/>
      <c r="BD13" s="422"/>
      <c r="BE13" s="422"/>
      <c r="BF13" s="422"/>
      <c r="BG13" s="422"/>
      <c r="BH13" s="422"/>
      <c r="BI13" s="422"/>
      <c r="BJ13" s="422"/>
      <c r="BK13" s="422"/>
      <c r="BL13" s="422"/>
      <c r="BM13" s="423"/>
      <c r="BN13" s="387">
        <v>-34176</v>
      </c>
      <c r="BO13" s="388"/>
      <c r="BP13" s="388"/>
      <c r="BQ13" s="388"/>
      <c r="BR13" s="388"/>
      <c r="BS13" s="388"/>
      <c r="BT13" s="388"/>
      <c r="BU13" s="389"/>
      <c r="BV13" s="387">
        <v>1477156</v>
      </c>
      <c r="BW13" s="388"/>
      <c r="BX13" s="388"/>
      <c r="BY13" s="388"/>
      <c r="BZ13" s="388"/>
      <c r="CA13" s="388"/>
      <c r="CB13" s="388"/>
      <c r="CC13" s="389"/>
      <c r="CD13" s="390" t="s">
        <v>127</v>
      </c>
      <c r="CE13" s="391"/>
      <c r="CF13" s="391"/>
      <c r="CG13" s="391"/>
      <c r="CH13" s="391"/>
      <c r="CI13" s="391"/>
      <c r="CJ13" s="391"/>
      <c r="CK13" s="391"/>
      <c r="CL13" s="391"/>
      <c r="CM13" s="391"/>
      <c r="CN13" s="391"/>
      <c r="CO13" s="391"/>
      <c r="CP13" s="391"/>
      <c r="CQ13" s="391"/>
      <c r="CR13" s="391"/>
      <c r="CS13" s="392"/>
      <c r="CT13" s="384">
        <v>12.8</v>
      </c>
      <c r="CU13" s="385"/>
      <c r="CV13" s="385"/>
      <c r="CW13" s="385"/>
      <c r="CX13" s="385"/>
      <c r="CY13" s="385"/>
      <c r="CZ13" s="385"/>
      <c r="DA13" s="386"/>
      <c r="DB13" s="384">
        <v>13.2</v>
      </c>
      <c r="DC13" s="385"/>
      <c r="DD13" s="385"/>
      <c r="DE13" s="385"/>
      <c r="DF13" s="385"/>
      <c r="DG13" s="385"/>
      <c r="DH13" s="385"/>
      <c r="DI13" s="386"/>
      <c r="DJ13" s="139"/>
      <c r="DK13" s="139"/>
      <c r="DL13" s="139"/>
      <c r="DM13" s="139"/>
      <c r="DN13" s="139"/>
      <c r="DO13" s="139"/>
    </row>
    <row r="14" spans="1:119" ht="18.75" customHeight="1" thickBot="1" x14ac:dyDescent="0.2">
      <c r="A14" s="140"/>
      <c r="B14" s="450"/>
      <c r="C14" s="451"/>
      <c r="D14" s="451"/>
      <c r="E14" s="451"/>
      <c r="F14" s="451"/>
      <c r="G14" s="451"/>
      <c r="H14" s="451"/>
      <c r="I14" s="451"/>
      <c r="J14" s="451"/>
      <c r="K14" s="452"/>
      <c r="L14" s="465" t="s">
        <v>128</v>
      </c>
      <c r="M14" s="466"/>
      <c r="N14" s="466"/>
      <c r="O14" s="466"/>
      <c r="P14" s="466"/>
      <c r="Q14" s="467"/>
      <c r="R14" s="468">
        <v>324169</v>
      </c>
      <c r="S14" s="469"/>
      <c r="T14" s="469"/>
      <c r="U14" s="469"/>
      <c r="V14" s="470"/>
      <c r="W14" s="377"/>
      <c r="X14" s="378"/>
      <c r="Y14" s="378"/>
      <c r="Z14" s="378"/>
      <c r="AA14" s="378"/>
      <c r="AB14" s="367"/>
      <c r="AC14" s="471">
        <v>0.7</v>
      </c>
      <c r="AD14" s="472"/>
      <c r="AE14" s="472"/>
      <c r="AF14" s="472"/>
      <c r="AG14" s="473"/>
      <c r="AH14" s="471">
        <v>0.8</v>
      </c>
      <c r="AI14" s="472"/>
      <c r="AJ14" s="472"/>
      <c r="AK14" s="472"/>
      <c r="AL14" s="474"/>
      <c r="AM14" s="416"/>
      <c r="AN14" s="417"/>
      <c r="AO14" s="417"/>
      <c r="AP14" s="417"/>
      <c r="AQ14" s="417"/>
      <c r="AR14" s="417"/>
      <c r="AS14" s="417"/>
      <c r="AT14" s="418"/>
      <c r="AU14" s="419"/>
      <c r="AV14" s="420"/>
      <c r="AW14" s="420"/>
      <c r="AX14" s="420"/>
      <c r="AY14" s="421"/>
      <c r="AZ14" s="422"/>
      <c r="BA14" s="422"/>
      <c r="BB14" s="422"/>
      <c r="BC14" s="422"/>
      <c r="BD14" s="422"/>
      <c r="BE14" s="422"/>
      <c r="BF14" s="422"/>
      <c r="BG14" s="422"/>
      <c r="BH14" s="422"/>
      <c r="BI14" s="422"/>
      <c r="BJ14" s="422"/>
      <c r="BK14" s="422"/>
      <c r="BL14" s="422"/>
      <c r="BM14" s="423"/>
      <c r="BN14" s="387"/>
      <c r="BO14" s="388"/>
      <c r="BP14" s="388"/>
      <c r="BQ14" s="388"/>
      <c r="BR14" s="388"/>
      <c r="BS14" s="388"/>
      <c r="BT14" s="388"/>
      <c r="BU14" s="389"/>
      <c r="BV14" s="387"/>
      <c r="BW14" s="388"/>
      <c r="BX14" s="388"/>
      <c r="BY14" s="388"/>
      <c r="BZ14" s="388"/>
      <c r="CA14" s="388"/>
      <c r="CB14" s="388"/>
      <c r="CC14" s="389"/>
      <c r="CD14" s="479" t="s">
        <v>129</v>
      </c>
      <c r="CE14" s="480"/>
      <c r="CF14" s="480"/>
      <c r="CG14" s="480"/>
      <c r="CH14" s="480"/>
      <c r="CI14" s="480"/>
      <c r="CJ14" s="480"/>
      <c r="CK14" s="480"/>
      <c r="CL14" s="480"/>
      <c r="CM14" s="480"/>
      <c r="CN14" s="480"/>
      <c r="CO14" s="480"/>
      <c r="CP14" s="480"/>
      <c r="CQ14" s="480"/>
      <c r="CR14" s="480"/>
      <c r="CS14" s="481"/>
      <c r="CT14" s="482">
        <v>81.8</v>
      </c>
      <c r="CU14" s="483"/>
      <c r="CV14" s="483"/>
      <c r="CW14" s="483"/>
      <c r="CX14" s="483"/>
      <c r="CY14" s="483"/>
      <c r="CZ14" s="483"/>
      <c r="DA14" s="484"/>
      <c r="DB14" s="482">
        <v>93.7</v>
      </c>
      <c r="DC14" s="483"/>
      <c r="DD14" s="483"/>
      <c r="DE14" s="483"/>
      <c r="DF14" s="483"/>
      <c r="DG14" s="483"/>
      <c r="DH14" s="483"/>
      <c r="DI14" s="484"/>
      <c r="DJ14" s="139"/>
      <c r="DK14" s="139"/>
      <c r="DL14" s="139"/>
      <c r="DM14" s="139"/>
      <c r="DN14" s="139"/>
      <c r="DO14" s="139"/>
    </row>
    <row r="15" spans="1:119" ht="18.75" customHeight="1" x14ac:dyDescent="0.15">
      <c r="A15" s="140"/>
      <c r="B15" s="450"/>
      <c r="C15" s="451"/>
      <c r="D15" s="451"/>
      <c r="E15" s="451"/>
      <c r="F15" s="451"/>
      <c r="G15" s="451"/>
      <c r="H15" s="451"/>
      <c r="I15" s="451"/>
      <c r="J15" s="451"/>
      <c r="K15" s="452"/>
      <c r="L15" s="150"/>
      <c r="M15" s="475" t="s">
        <v>122</v>
      </c>
      <c r="N15" s="476"/>
      <c r="O15" s="476"/>
      <c r="P15" s="476"/>
      <c r="Q15" s="477"/>
      <c r="R15" s="468">
        <v>320553</v>
      </c>
      <c r="S15" s="469"/>
      <c r="T15" s="469"/>
      <c r="U15" s="469"/>
      <c r="V15" s="470"/>
      <c r="W15" s="403" t="s">
        <v>130</v>
      </c>
      <c r="X15" s="404"/>
      <c r="Y15" s="404"/>
      <c r="Z15" s="404"/>
      <c r="AA15" s="404"/>
      <c r="AB15" s="394"/>
      <c r="AC15" s="438">
        <v>12475</v>
      </c>
      <c r="AD15" s="439"/>
      <c r="AE15" s="439"/>
      <c r="AF15" s="439"/>
      <c r="AG15" s="478"/>
      <c r="AH15" s="438">
        <v>12971</v>
      </c>
      <c r="AI15" s="439"/>
      <c r="AJ15" s="439"/>
      <c r="AK15" s="439"/>
      <c r="AL15" s="440"/>
      <c r="AM15" s="416"/>
      <c r="AN15" s="417"/>
      <c r="AO15" s="417"/>
      <c r="AP15" s="417"/>
      <c r="AQ15" s="417"/>
      <c r="AR15" s="417"/>
      <c r="AS15" s="417"/>
      <c r="AT15" s="418"/>
      <c r="AU15" s="419"/>
      <c r="AV15" s="420"/>
      <c r="AW15" s="420"/>
      <c r="AX15" s="420"/>
      <c r="AY15" s="347" t="s">
        <v>131</v>
      </c>
      <c r="AZ15" s="348"/>
      <c r="BA15" s="348"/>
      <c r="BB15" s="348"/>
      <c r="BC15" s="348"/>
      <c r="BD15" s="348"/>
      <c r="BE15" s="348"/>
      <c r="BF15" s="348"/>
      <c r="BG15" s="348"/>
      <c r="BH15" s="348"/>
      <c r="BI15" s="348"/>
      <c r="BJ15" s="348"/>
      <c r="BK15" s="348"/>
      <c r="BL15" s="348"/>
      <c r="BM15" s="349"/>
      <c r="BN15" s="350">
        <v>40353060</v>
      </c>
      <c r="BO15" s="351"/>
      <c r="BP15" s="351"/>
      <c r="BQ15" s="351"/>
      <c r="BR15" s="351"/>
      <c r="BS15" s="351"/>
      <c r="BT15" s="351"/>
      <c r="BU15" s="352"/>
      <c r="BV15" s="350">
        <v>38179831</v>
      </c>
      <c r="BW15" s="351"/>
      <c r="BX15" s="351"/>
      <c r="BY15" s="351"/>
      <c r="BZ15" s="351"/>
      <c r="CA15" s="351"/>
      <c r="CB15" s="351"/>
      <c r="CC15" s="352"/>
      <c r="CD15" s="485" t="s">
        <v>132</v>
      </c>
      <c r="CE15" s="486"/>
      <c r="CF15" s="486"/>
      <c r="CG15" s="486"/>
      <c r="CH15" s="486"/>
      <c r="CI15" s="486"/>
      <c r="CJ15" s="486"/>
      <c r="CK15" s="486"/>
      <c r="CL15" s="486"/>
      <c r="CM15" s="486"/>
      <c r="CN15" s="486"/>
      <c r="CO15" s="486"/>
      <c r="CP15" s="486"/>
      <c r="CQ15" s="486"/>
      <c r="CR15" s="486"/>
      <c r="CS15" s="48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450"/>
      <c r="C16" s="451"/>
      <c r="D16" s="451"/>
      <c r="E16" s="451"/>
      <c r="F16" s="451"/>
      <c r="G16" s="451"/>
      <c r="H16" s="451"/>
      <c r="I16" s="451"/>
      <c r="J16" s="451"/>
      <c r="K16" s="452"/>
      <c r="L16" s="465" t="s">
        <v>133</v>
      </c>
      <c r="M16" s="496"/>
      <c r="N16" s="496"/>
      <c r="O16" s="496"/>
      <c r="P16" s="496"/>
      <c r="Q16" s="497"/>
      <c r="R16" s="488" t="s">
        <v>134</v>
      </c>
      <c r="S16" s="489"/>
      <c r="T16" s="489"/>
      <c r="U16" s="489"/>
      <c r="V16" s="490"/>
      <c r="W16" s="377"/>
      <c r="X16" s="378"/>
      <c r="Y16" s="378"/>
      <c r="Z16" s="378"/>
      <c r="AA16" s="378"/>
      <c r="AB16" s="367"/>
      <c r="AC16" s="471">
        <v>10.9</v>
      </c>
      <c r="AD16" s="472"/>
      <c r="AE16" s="472"/>
      <c r="AF16" s="472"/>
      <c r="AG16" s="473"/>
      <c r="AH16" s="471">
        <v>11.3</v>
      </c>
      <c r="AI16" s="472"/>
      <c r="AJ16" s="472"/>
      <c r="AK16" s="472"/>
      <c r="AL16" s="474"/>
      <c r="AM16" s="416"/>
      <c r="AN16" s="417"/>
      <c r="AO16" s="417"/>
      <c r="AP16" s="417"/>
      <c r="AQ16" s="417"/>
      <c r="AR16" s="417"/>
      <c r="AS16" s="417"/>
      <c r="AT16" s="418"/>
      <c r="AU16" s="419"/>
      <c r="AV16" s="420"/>
      <c r="AW16" s="420"/>
      <c r="AX16" s="420"/>
      <c r="AY16" s="421" t="s">
        <v>135</v>
      </c>
      <c r="AZ16" s="422"/>
      <c r="BA16" s="422"/>
      <c r="BB16" s="422"/>
      <c r="BC16" s="422"/>
      <c r="BD16" s="422"/>
      <c r="BE16" s="422"/>
      <c r="BF16" s="422"/>
      <c r="BG16" s="422"/>
      <c r="BH16" s="422"/>
      <c r="BI16" s="422"/>
      <c r="BJ16" s="422"/>
      <c r="BK16" s="422"/>
      <c r="BL16" s="422"/>
      <c r="BM16" s="423"/>
      <c r="BN16" s="387">
        <v>50185718</v>
      </c>
      <c r="BO16" s="388"/>
      <c r="BP16" s="388"/>
      <c r="BQ16" s="388"/>
      <c r="BR16" s="388"/>
      <c r="BS16" s="388"/>
      <c r="BT16" s="388"/>
      <c r="BU16" s="389"/>
      <c r="BV16" s="387">
        <v>49262665</v>
      </c>
      <c r="BW16" s="388"/>
      <c r="BX16" s="388"/>
      <c r="BY16" s="388"/>
      <c r="BZ16" s="388"/>
      <c r="CA16" s="388"/>
      <c r="CB16" s="388"/>
      <c r="CC16" s="389"/>
      <c r="CD16" s="154"/>
      <c r="CE16" s="494"/>
      <c r="CF16" s="494"/>
      <c r="CG16" s="494"/>
      <c r="CH16" s="494"/>
      <c r="CI16" s="494"/>
      <c r="CJ16" s="494"/>
      <c r="CK16" s="494"/>
      <c r="CL16" s="494"/>
      <c r="CM16" s="494"/>
      <c r="CN16" s="494"/>
      <c r="CO16" s="494"/>
      <c r="CP16" s="494"/>
      <c r="CQ16" s="494"/>
      <c r="CR16" s="494"/>
      <c r="CS16" s="495"/>
      <c r="CT16" s="384"/>
      <c r="CU16" s="385"/>
      <c r="CV16" s="385"/>
      <c r="CW16" s="385"/>
      <c r="CX16" s="385"/>
      <c r="CY16" s="385"/>
      <c r="CZ16" s="385"/>
      <c r="DA16" s="386"/>
      <c r="DB16" s="384"/>
      <c r="DC16" s="385"/>
      <c r="DD16" s="385"/>
      <c r="DE16" s="385"/>
      <c r="DF16" s="385"/>
      <c r="DG16" s="385"/>
      <c r="DH16" s="385"/>
      <c r="DI16" s="386"/>
      <c r="DJ16" s="139"/>
      <c r="DK16" s="139"/>
      <c r="DL16" s="139"/>
      <c r="DM16" s="139"/>
      <c r="DN16" s="139"/>
      <c r="DO16" s="139"/>
    </row>
    <row r="17" spans="1:119" ht="18.75" customHeight="1" thickBot="1" x14ac:dyDescent="0.2">
      <c r="A17" s="140"/>
      <c r="B17" s="453"/>
      <c r="C17" s="454"/>
      <c r="D17" s="454"/>
      <c r="E17" s="454"/>
      <c r="F17" s="454"/>
      <c r="G17" s="454"/>
      <c r="H17" s="454"/>
      <c r="I17" s="454"/>
      <c r="J17" s="454"/>
      <c r="K17" s="455"/>
      <c r="L17" s="155"/>
      <c r="M17" s="491" t="s">
        <v>136</v>
      </c>
      <c r="N17" s="492"/>
      <c r="O17" s="492"/>
      <c r="P17" s="492"/>
      <c r="Q17" s="493"/>
      <c r="R17" s="488" t="s">
        <v>137</v>
      </c>
      <c r="S17" s="489"/>
      <c r="T17" s="489"/>
      <c r="U17" s="489"/>
      <c r="V17" s="490"/>
      <c r="W17" s="403" t="s">
        <v>138</v>
      </c>
      <c r="X17" s="404"/>
      <c r="Y17" s="404"/>
      <c r="Z17" s="404"/>
      <c r="AA17" s="404"/>
      <c r="AB17" s="394"/>
      <c r="AC17" s="438">
        <v>101142</v>
      </c>
      <c r="AD17" s="439"/>
      <c r="AE17" s="439"/>
      <c r="AF17" s="439"/>
      <c r="AG17" s="478"/>
      <c r="AH17" s="438">
        <v>100762</v>
      </c>
      <c r="AI17" s="439"/>
      <c r="AJ17" s="439"/>
      <c r="AK17" s="439"/>
      <c r="AL17" s="440"/>
      <c r="AM17" s="416"/>
      <c r="AN17" s="417"/>
      <c r="AO17" s="417"/>
      <c r="AP17" s="417"/>
      <c r="AQ17" s="417"/>
      <c r="AR17" s="417"/>
      <c r="AS17" s="417"/>
      <c r="AT17" s="418"/>
      <c r="AU17" s="419"/>
      <c r="AV17" s="420"/>
      <c r="AW17" s="420"/>
      <c r="AX17" s="420"/>
      <c r="AY17" s="421" t="s">
        <v>139</v>
      </c>
      <c r="AZ17" s="422"/>
      <c r="BA17" s="422"/>
      <c r="BB17" s="422"/>
      <c r="BC17" s="422"/>
      <c r="BD17" s="422"/>
      <c r="BE17" s="422"/>
      <c r="BF17" s="422"/>
      <c r="BG17" s="422"/>
      <c r="BH17" s="422"/>
      <c r="BI17" s="422"/>
      <c r="BJ17" s="422"/>
      <c r="BK17" s="422"/>
      <c r="BL17" s="422"/>
      <c r="BM17" s="423"/>
      <c r="BN17" s="387">
        <v>52391488</v>
      </c>
      <c r="BO17" s="388"/>
      <c r="BP17" s="388"/>
      <c r="BQ17" s="388"/>
      <c r="BR17" s="388"/>
      <c r="BS17" s="388"/>
      <c r="BT17" s="388"/>
      <c r="BU17" s="389"/>
      <c r="BV17" s="387">
        <v>49504368</v>
      </c>
      <c r="BW17" s="388"/>
      <c r="BX17" s="388"/>
      <c r="BY17" s="388"/>
      <c r="BZ17" s="388"/>
      <c r="CA17" s="388"/>
      <c r="CB17" s="388"/>
      <c r="CC17" s="389"/>
      <c r="CD17" s="154"/>
      <c r="CE17" s="494"/>
      <c r="CF17" s="494"/>
      <c r="CG17" s="494"/>
      <c r="CH17" s="494"/>
      <c r="CI17" s="494"/>
      <c r="CJ17" s="494"/>
      <c r="CK17" s="494"/>
      <c r="CL17" s="494"/>
      <c r="CM17" s="494"/>
      <c r="CN17" s="494"/>
      <c r="CO17" s="494"/>
      <c r="CP17" s="494"/>
      <c r="CQ17" s="494"/>
      <c r="CR17" s="494"/>
      <c r="CS17" s="495"/>
      <c r="CT17" s="384"/>
      <c r="CU17" s="385"/>
      <c r="CV17" s="385"/>
      <c r="CW17" s="385"/>
      <c r="CX17" s="385"/>
      <c r="CY17" s="385"/>
      <c r="CZ17" s="385"/>
      <c r="DA17" s="386"/>
      <c r="DB17" s="384"/>
      <c r="DC17" s="385"/>
      <c r="DD17" s="385"/>
      <c r="DE17" s="385"/>
      <c r="DF17" s="385"/>
      <c r="DG17" s="385"/>
      <c r="DH17" s="385"/>
      <c r="DI17" s="386"/>
      <c r="DJ17" s="139"/>
      <c r="DK17" s="139"/>
      <c r="DL17" s="139"/>
      <c r="DM17" s="139"/>
      <c r="DN17" s="139"/>
      <c r="DO17" s="139"/>
    </row>
    <row r="18" spans="1:119" ht="18.75" customHeight="1" thickBot="1" x14ac:dyDescent="0.2">
      <c r="A18" s="140"/>
      <c r="B18" s="498" t="s">
        <v>140</v>
      </c>
      <c r="C18" s="430"/>
      <c r="D18" s="430"/>
      <c r="E18" s="499"/>
      <c r="F18" s="499"/>
      <c r="G18" s="499"/>
      <c r="H18" s="499"/>
      <c r="I18" s="499"/>
      <c r="J18" s="499"/>
      <c r="K18" s="499"/>
      <c r="L18" s="500">
        <v>39.57</v>
      </c>
      <c r="M18" s="500"/>
      <c r="N18" s="500"/>
      <c r="O18" s="500"/>
      <c r="P18" s="500"/>
      <c r="Q18" s="500"/>
      <c r="R18" s="501"/>
      <c r="S18" s="501"/>
      <c r="T18" s="501"/>
      <c r="U18" s="501"/>
      <c r="V18" s="502"/>
      <c r="W18" s="405"/>
      <c r="X18" s="406"/>
      <c r="Y18" s="406"/>
      <c r="Z18" s="406"/>
      <c r="AA18" s="406"/>
      <c r="AB18" s="397"/>
      <c r="AC18" s="503">
        <v>88.4</v>
      </c>
      <c r="AD18" s="504"/>
      <c r="AE18" s="504"/>
      <c r="AF18" s="504"/>
      <c r="AG18" s="505"/>
      <c r="AH18" s="503">
        <v>87.9</v>
      </c>
      <c r="AI18" s="504"/>
      <c r="AJ18" s="504"/>
      <c r="AK18" s="504"/>
      <c r="AL18" s="506"/>
      <c r="AM18" s="416"/>
      <c r="AN18" s="417"/>
      <c r="AO18" s="417"/>
      <c r="AP18" s="417"/>
      <c r="AQ18" s="417"/>
      <c r="AR18" s="417"/>
      <c r="AS18" s="417"/>
      <c r="AT18" s="418"/>
      <c r="AU18" s="419"/>
      <c r="AV18" s="420"/>
      <c r="AW18" s="420"/>
      <c r="AX18" s="420"/>
      <c r="AY18" s="421" t="s">
        <v>141</v>
      </c>
      <c r="AZ18" s="422"/>
      <c r="BA18" s="422"/>
      <c r="BB18" s="422"/>
      <c r="BC18" s="422"/>
      <c r="BD18" s="422"/>
      <c r="BE18" s="422"/>
      <c r="BF18" s="422"/>
      <c r="BG18" s="422"/>
      <c r="BH18" s="422"/>
      <c r="BI18" s="422"/>
      <c r="BJ18" s="422"/>
      <c r="BK18" s="422"/>
      <c r="BL18" s="422"/>
      <c r="BM18" s="423"/>
      <c r="BN18" s="387">
        <v>61623883</v>
      </c>
      <c r="BO18" s="388"/>
      <c r="BP18" s="388"/>
      <c r="BQ18" s="388"/>
      <c r="BR18" s="388"/>
      <c r="BS18" s="388"/>
      <c r="BT18" s="388"/>
      <c r="BU18" s="389"/>
      <c r="BV18" s="387">
        <v>61503479</v>
      </c>
      <c r="BW18" s="388"/>
      <c r="BX18" s="388"/>
      <c r="BY18" s="388"/>
      <c r="BZ18" s="388"/>
      <c r="CA18" s="388"/>
      <c r="CB18" s="388"/>
      <c r="CC18" s="389"/>
      <c r="CD18" s="154"/>
      <c r="CE18" s="494"/>
      <c r="CF18" s="494"/>
      <c r="CG18" s="494"/>
      <c r="CH18" s="494"/>
      <c r="CI18" s="494"/>
      <c r="CJ18" s="494"/>
      <c r="CK18" s="494"/>
      <c r="CL18" s="494"/>
      <c r="CM18" s="494"/>
      <c r="CN18" s="494"/>
      <c r="CO18" s="494"/>
      <c r="CP18" s="494"/>
      <c r="CQ18" s="494"/>
      <c r="CR18" s="494"/>
      <c r="CS18" s="495"/>
      <c r="CT18" s="384"/>
      <c r="CU18" s="385"/>
      <c r="CV18" s="385"/>
      <c r="CW18" s="385"/>
      <c r="CX18" s="385"/>
      <c r="CY18" s="385"/>
      <c r="CZ18" s="385"/>
      <c r="DA18" s="386"/>
      <c r="DB18" s="384"/>
      <c r="DC18" s="385"/>
      <c r="DD18" s="385"/>
      <c r="DE18" s="385"/>
      <c r="DF18" s="385"/>
      <c r="DG18" s="385"/>
      <c r="DH18" s="385"/>
      <c r="DI18" s="386"/>
      <c r="DJ18" s="139"/>
      <c r="DK18" s="139"/>
      <c r="DL18" s="139"/>
      <c r="DM18" s="139"/>
      <c r="DN18" s="139"/>
      <c r="DO18" s="139"/>
    </row>
    <row r="19" spans="1:119" ht="18.75" customHeight="1" thickBot="1" x14ac:dyDescent="0.2">
      <c r="A19" s="140"/>
      <c r="B19" s="498" t="s">
        <v>142</v>
      </c>
      <c r="C19" s="430"/>
      <c r="D19" s="430"/>
      <c r="E19" s="499"/>
      <c r="F19" s="499"/>
      <c r="G19" s="499"/>
      <c r="H19" s="499"/>
      <c r="I19" s="499"/>
      <c r="J19" s="499"/>
      <c r="K19" s="499"/>
      <c r="L19" s="507">
        <v>8073</v>
      </c>
      <c r="M19" s="507"/>
      <c r="N19" s="507"/>
      <c r="O19" s="507"/>
      <c r="P19" s="507"/>
      <c r="Q19" s="507"/>
      <c r="R19" s="508"/>
      <c r="S19" s="508"/>
      <c r="T19" s="508"/>
      <c r="U19" s="508"/>
      <c r="V19" s="509"/>
      <c r="W19" s="344"/>
      <c r="X19" s="345"/>
      <c r="Y19" s="345"/>
      <c r="Z19" s="345"/>
      <c r="AA19" s="345"/>
      <c r="AB19" s="345"/>
      <c r="AC19" s="351"/>
      <c r="AD19" s="351"/>
      <c r="AE19" s="351"/>
      <c r="AF19" s="351"/>
      <c r="AG19" s="351"/>
      <c r="AH19" s="351"/>
      <c r="AI19" s="351"/>
      <c r="AJ19" s="351"/>
      <c r="AK19" s="351"/>
      <c r="AL19" s="352"/>
      <c r="AM19" s="416"/>
      <c r="AN19" s="417"/>
      <c r="AO19" s="417"/>
      <c r="AP19" s="417"/>
      <c r="AQ19" s="417"/>
      <c r="AR19" s="417"/>
      <c r="AS19" s="417"/>
      <c r="AT19" s="418"/>
      <c r="AU19" s="419"/>
      <c r="AV19" s="420"/>
      <c r="AW19" s="420"/>
      <c r="AX19" s="420"/>
      <c r="AY19" s="421" t="s">
        <v>143</v>
      </c>
      <c r="AZ19" s="422"/>
      <c r="BA19" s="422"/>
      <c r="BB19" s="422"/>
      <c r="BC19" s="422"/>
      <c r="BD19" s="422"/>
      <c r="BE19" s="422"/>
      <c r="BF19" s="422"/>
      <c r="BG19" s="422"/>
      <c r="BH19" s="422"/>
      <c r="BI19" s="422"/>
      <c r="BJ19" s="422"/>
      <c r="BK19" s="422"/>
      <c r="BL19" s="422"/>
      <c r="BM19" s="423"/>
      <c r="BN19" s="387">
        <v>75941309</v>
      </c>
      <c r="BO19" s="388"/>
      <c r="BP19" s="388"/>
      <c r="BQ19" s="388"/>
      <c r="BR19" s="388"/>
      <c r="BS19" s="388"/>
      <c r="BT19" s="388"/>
      <c r="BU19" s="389"/>
      <c r="BV19" s="387">
        <v>76560521</v>
      </c>
      <c r="BW19" s="388"/>
      <c r="BX19" s="388"/>
      <c r="BY19" s="388"/>
      <c r="BZ19" s="388"/>
      <c r="CA19" s="388"/>
      <c r="CB19" s="388"/>
      <c r="CC19" s="389"/>
      <c r="CD19" s="154"/>
      <c r="CE19" s="494"/>
      <c r="CF19" s="494"/>
      <c r="CG19" s="494"/>
      <c r="CH19" s="494"/>
      <c r="CI19" s="494"/>
      <c r="CJ19" s="494"/>
      <c r="CK19" s="494"/>
      <c r="CL19" s="494"/>
      <c r="CM19" s="494"/>
      <c r="CN19" s="494"/>
      <c r="CO19" s="494"/>
      <c r="CP19" s="494"/>
      <c r="CQ19" s="494"/>
      <c r="CR19" s="494"/>
      <c r="CS19" s="495"/>
      <c r="CT19" s="384"/>
      <c r="CU19" s="385"/>
      <c r="CV19" s="385"/>
      <c r="CW19" s="385"/>
      <c r="CX19" s="385"/>
      <c r="CY19" s="385"/>
      <c r="CZ19" s="385"/>
      <c r="DA19" s="386"/>
      <c r="DB19" s="384"/>
      <c r="DC19" s="385"/>
      <c r="DD19" s="385"/>
      <c r="DE19" s="385"/>
      <c r="DF19" s="385"/>
      <c r="DG19" s="385"/>
      <c r="DH19" s="385"/>
      <c r="DI19" s="386"/>
      <c r="DJ19" s="139"/>
      <c r="DK19" s="139"/>
      <c r="DL19" s="139"/>
      <c r="DM19" s="139"/>
      <c r="DN19" s="139"/>
      <c r="DO19" s="139"/>
    </row>
    <row r="20" spans="1:119" ht="18.75" customHeight="1" thickBot="1" x14ac:dyDescent="0.2">
      <c r="A20" s="140"/>
      <c r="B20" s="498" t="s">
        <v>144</v>
      </c>
      <c r="C20" s="430"/>
      <c r="D20" s="430"/>
      <c r="E20" s="499"/>
      <c r="F20" s="499"/>
      <c r="G20" s="499"/>
      <c r="H20" s="499"/>
      <c r="I20" s="499"/>
      <c r="J20" s="499"/>
      <c r="K20" s="499"/>
      <c r="L20" s="507">
        <v>135532</v>
      </c>
      <c r="M20" s="507"/>
      <c r="N20" s="507"/>
      <c r="O20" s="507"/>
      <c r="P20" s="507"/>
      <c r="Q20" s="507"/>
      <c r="R20" s="508"/>
      <c r="S20" s="508"/>
      <c r="T20" s="508"/>
      <c r="U20" s="508"/>
      <c r="V20" s="509"/>
      <c r="W20" s="405"/>
      <c r="X20" s="406"/>
      <c r="Y20" s="406"/>
      <c r="Z20" s="406"/>
      <c r="AA20" s="406"/>
      <c r="AB20" s="406"/>
      <c r="AC20" s="483"/>
      <c r="AD20" s="483"/>
      <c r="AE20" s="483"/>
      <c r="AF20" s="483"/>
      <c r="AG20" s="483"/>
      <c r="AH20" s="483"/>
      <c r="AI20" s="483"/>
      <c r="AJ20" s="483"/>
      <c r="AK20" s="483"/>
      <c r="AL20" s="484"/>
      <c r="AM20" s="510"/>
      <c r="AN20" s="442"/>
      <c r="AO20" s="442"/>
      <c r="AP20" s="442"/>
      <c r="AQ20" s="442"/>
      <c r="AR20" s="442"/>
      <c r="AS20" s="442"/>
      <c r="AT20" s="443"/>
      <c r="AU20" s="511"/>
      <c r="AV20" s="512"/>
      <c r="AW20" s="512"/>
      <c r="AX20" s="513"/>
      <c r="AY20" s="421"/>
      <c r="AZ20" s="422"/>
      <c r="BA20" s="422"/>
      <c r="BB20" s="422"/>
      <c r="BC20" s="422"/>
      <c r="BD20" s="422"/>
      <c r="BE20" s="422"/>
      <c r="BF20" s="422"/>
      <c r="BG20" s="422"/>
      <c r="BH20" s="422"/>
      <c r="BI20" s="422"/>
      <c r="BJ20" s="422"/>
      <c r="BK20" s="422"/>
      <c r="BL20" s="422"/>
      <c r="BM20" s="423"/>
      <c r="BN20" s="387"/>
      <c r="BO20" s="388"/>
      <c r="BP20" s="388"/>
      <c r="BQ20" s="388"/>
      <c r="BR20" s="388"/>
      <c r="BS20" s="388"/>
      <c r="BT20" s="388"/>
      <c r="BU20" s="389"/>
      <c r="BV20" s="387"/>
      <c r="BW20" s="388"/>
      <c r="BX20" s="388"/>
      <c r="BY20" s="388"/>
      <c r="BZ20" s="388"/>
      <c r="CA20" s="388"/>
      <c r="CB20" s="388"/>
      <c r="CC20" s="389"/>
      <c r="CD20" s="154"/>
      <c r="CE20" s="494"/>
      <c r="CF20" s="494"/>
      <c r="CG20" s="494"/>
      <c r="CH20" s="494"/>
      <c r="CI20" s="494"/>
      <c r="CJ20" s="494"/>
      <c r="CK20" s="494"/>
      <c r="CL20" s="494"/>
      <c r="CM20" s="494"/>
      <c r="CN20" s="494"/>
      <c r="CO20" s="494"/>
      <c r="CP20" s="494"/>
      <c r="CQ20" s="494"/>
      <c r="CR20" s="494"/>
      <c r="CS20" s="495"/>
      <c r="CT20" s="384"/>
      <c r="CU20" s="385"/>
      <c r="CV20" s="385"/>
      <c r="CW20" s="385"/>
      <c r="CX20" s="385"/>
      <c r="CY20" s="385"/>
      <c r="CZ20" s="385"/>
      <c r="DA20" s="386"/>
      <c r="DB20" s="384"/>
      <c r="DC20" s="385"/>
      <c r="DD20" s="385"/>
      <c r="DE20" s="385"/>
      <c r="DF20" s="385"/>
      <c r="DG20" s="385"/>
      <c r="DH20" s="385"/>
      <c r="DI20" s="386"/>
      <c r="DJ20" s="139"/>
      <c r="DK20" s="139"/>
      <c r="DL20" s="139"/>
      <c r="DM20" s="139"/>
      <c r="DN20" s="139"/>
      <c r="DO20" s="139"/>
    </row>
    <row r="21" spans="1:119" ht="18.75" customHeight="1" x14ac:dyDescent="0.15">
      <c r="A21" s="140"/>
      <c r="B21" s="514" t="s">
        <v>145</v>
      </c>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6"/>
      <c r="AY21" s="421"/>
      <c r="AZ21" s="422"/>
      <c r="BA21" s="422"/>
      <c r="BB21" s="422"/>
      <c r="BC21" s="422"/>
      <c r="BD21" s="422"/>
      <c r="BE21" s="422"/>
      <c r="BF21" s="422"/>
      <c r="BG21" s="422"/>
      <c r="BH21" s="422"/>
      <c r="BI21" s="422"/>
      <c r="BJ21" s="422"/>
      <c r="BK21" s="422"/>
      <c r="BL21" s="422"/>
      <c r="BM21" s="423"/>
      <c r="BN21" s="387"/>
      <c r="BO21" s="388"/>
      <c r="BP21" s="388"/>
      <c r="BQ21" s="388"/>
      <c r="BR21" s="388"/>
      <c r="BS21" s="388"/>
      <c r="BT21" s="388"/>
      <c r="BU21" s="389"/>
      <c r="BV21" s="387"/>
      <c r="BW21" s="388"/>
      <c r="BX21" s="388"/>
      <c r="BY21" s="388"/>
      <c r="BZ21" s="388"/>
      <c r="CA21" s="388"/>
      <c r="CB21" s="388"/>
      <c r="CC21" s="389"/>
      <c r="CD21" s="154"/>
      <c r="CE21" s="494"/>
      <c r="CF21" s="494"/>
      <c r="CG21" s="494"/>
      <c r="CH21" s="494"/>
      <c r="CI21" s="494"/>
      <c r="CJ21" s="494"/>
      <c r="CK21" s="494"/>
      <c r="CL21" s="494"/>
      <c r="CM21" s="494"/>
      <c r="CN21" s="494"/>
      <c r="CO21" s="494"/>
      <c r="CP21" s="494"/>
      <c r="CQ21" s="494"/>
      <c r="CR21" s="494"/>
      <c r="CS21" s="495"/>
      <c r="CT21" s="384"/>
      <c r="CU21" s="385"/>
      <c r="CV21" s="385"/>
      <c r="CW21" s="385"/>
      <c r="CX21" s="385"/>
      <c r="CY21" s="385"/>
      <c r="CZ21" s="385"/>
      <c r="DA21" s="386"/>
      <c r="DB21" s="384"/>
      <c r="DC21" s="385"/>
      <c r="DD21" s="385"/>
      <c r="DE21" s="385"/>
      <c r="DF21" s="385"/>
      <c r="DG21" s="385"/>
      <c r="DH21" s="385"/>
      <c r="DI21" s="386"/>
      <c r="DJ21" s="139"/>
      <c r="DK21" s="139"/>
      <c r="DL21" s="139"/>
      <c r="DM21" s="139"/>
      <c r="DN21" s="139"/>
      <c r="DO21" s="139"/>
    </row>
    <row r="22" spans="1:119" ht="18.75" customHeight="1" thickBot="1" x14ac:dyDescent="0.2">
      <c r="A22" s="140"/>
      <c r="B22" s="517" t="s">
        <v>146</v>
      </c>
      <c r="C22" s="518"/>
      <c r="D22" s="519"/>
      <c r="E22" s="399" t="s">
        <v>1</v>
      </c>
      <c r="F22" s="404"/>
      <c r="G22" s="404"/>
      <c r="H22" s="404"/>
      <c r="I22" s="404"/>
      <c r="J22" s="404"/>
      <c r="K22" s="394"/>
      <c r="L22" s="399" t="s">
        <v>147</v>
      </c>
      <c r="M22" s="404"/>
      <c r="N22" s="404"/>
      <c r="O22" s="404"/>
      <c r="P22" s="394"/>
      <c r="Q22" s="526" t="s">
        <v>148</v>
      </c>
      <c r="R22" s="527"/>
      <c r="S22" s="527"/>
      <c r="T22" s="527"/>
      <c r="U22" s="527"/>
      <c r="V22" s="528"/>
      <c r="W22" s="532" t="s">
        <v>149</v>
      </c>
      <c r="X22" s="518"/>
      <c r="Y22" s="519"/>
      <c r="Z22" s="399" t="s">
        <v>1</v>
      </c>
      <c r="AA22" s="404"/>
      <c r="AB22" s="404"/>
      <c r="AC22" s="404"/>
      <c r="AD22" s="404"/>
      <c r="AE22" s="404"/>
      <c r="AF22" s="404"/>
      <c r="AG22" s="394"/>
      <c r="AH22" s="545" t="s">
        <v>150</v>
      </c>
      <c r="AI22" s="404"/>
      <c r="AJ22" s="404"/>
      <c r="AK22" s="404"/>
      <c r="AL22" s="394"/>
      <c r="AM22" s="545" t="s">
        <v>151</v>
      </c>
      <c r="AN22" s="546"/>
      <c r="AO22" s="546"/>
      <c r="AP22" s="546"/>
      <c r="AQ22" s="546"/>
      <c r="AR22" s="547"/>
      <c r="AS22" s="526" t="s">
        <v>148</v>
      </c>
      <c r="AT22" s="527"/>
      <c r="AU22" s="527"/>
      <c r="AV22" s="527"/>
      <c r="AW22" s="527"/>
      <c r="AX22" s="551"/>
      <c r="AY22" s="553"/>
      <c r="AZ22" s="554"/>
      <c r="BA22" s="554"/>
      <c r="BB22" s="554"/>
      <c r="BC22" s="554"/>
      <c r="BD22" s="554"/>
      <c r="BE22" s="554"/>
      <c r="BF22" s="554"/>
      <c r="BG22" s="554"/>
      <c r="BH22" s="554"/>
      <c r="BI22" s="554"/>
      <c r="BJ22" s="554"/>
      <c r="BK22" s="554"/>
      <c r="BL22" s="554"/>
      <c r="BM22" s="555"/>
      <c r="BN22" s="556"/>
      <c r="BO22" s="557"/>
      <c r="BP22" s="557"/>
      <c r="BQ22" s="557"/>
      <c r="BR22" s="557"/>
      <c r="BS22" s="557"/>
      <c r="BT22" s="557"/>
      <c r="BU22" s="558"/>
      <c r="BV22" s="556"/>
      <c r="BW22" s="557"/>
      <c r="BX22" s="557"/>
      <c r="BY22" s="557"/>
      <c r="BZ22" s="557"/>
      <c r="CA22" s="557"/>
      <c r="CB22" s="557"/>
      <c r="CC22" s="558"/>
      <c r="CD22" s="154"/>
      <c r="CE22" s="494"/>
      <c r="CF22" s="494"/>
      <c r="CG22" s="494"/>
      <c r="CH22" s="494"/>
      <c r="CI22" s="494"/>
      <c r="CJ22" s="494"/>
      <c r="CK22" s="494"/>
      <c r="CL22" s="494"/>
      <c r="CM22" s="494"/>
      <c r="CN22" s="494"/>
      <c r="CO22" s="494"/>
      <c r="CP22" s="494"/>
      <c r="CQ22" s="494"/>
      <c r="CR22" s="494"/>
      <c r="CS22" s="495"/>
      <c r="CT22" s="384"/>
      <c r="CU22" s="385"/>
      <c r="CV22" s="385"/>
      <c r="CW22" s="385"/>
      <c r="CX22" s="385"/>
      <c r="CY22" s="385"/>
      <c r="CZ22" s="385"/>
      <c r="DA22" s="386"/>
      <c r="DB22" s="384"/>
      <c r="DC22" s="385"/>
      <c r="DD22" s="385"/>
      <c r="DE22" s="385"/>
      <c r="DF22" s="385"/>
      <c r="DG22" s="385"/>
      <c r="DH22" s="385"/>
      <c r="DI22" s="386"/>
      <c r="DJ22" s="139"/>
      <c r="DK22" s="139"/>
      <c r="DL22" s="139"/>
      <c r="DM22" s="139"/>
      <c r="DN22" s="139"/>
      <c r="DO22" s="139"/>
    </row>
    <row r="23" spans="1:119" ht="18.75" customHeight="1" x14ac:dyDescent="0.15">
      <c r="A23" s="140"/>
      <c r="B23" s="520"/>
      <c r="C23" s="521"/>
      <c r="D23" s="522"/>
      <c r="E23" s="373"/>
      <c r="F23" s="378"/>
      <c r="G23" s="378"/>
      <c r="H23" s="378"/>
      <c r="I23" s="378"/>
      <c r="J23" s="378"/>
      <c r="K23" s="367"/>
      <c r="L23" s="373"/>
      <c r="M23" s="378"/>
      <c r="N23" s="378"/>
      <c r="O23" s="378"/>
      <c r="P23" s="367"/>
      <c r="Q23" s="529"/>
      <c r="R23" s="530"/>
      <c r="S23" s="530"/>
      <c r="T23" s="530"/>
      <c r="U23" s="530"/>
      <c r="V23" s="531"/>
      <c r="W23" s="533"/>
      <c r="X23" s="521"/>
      <c r="Y23" s="522"/>
      <c r="Z23" s="373"/>
      <c r="AA23" s="378"/>
      <c r="AB23" s="378"/>
      <c r="AC23" s="378"/>
      <c r="AD23" s="378"/>
      <c r="AE23" s="378"/>
      <c r="AF23" s="378"/>
      <c r="AG23" s="367"/>
      <c r="AH23" s="373"/>
      <c r="AI23" s="378"/>
      <c r="AJ23" s="378"/>
      <c r="AK23" s="378"/>
      <c r="AL23" s="367"/>
      <c r="AM23" s="548"/>
      <c r="AN23" s="549"/>
      <c r="AO23" s="549"/>
      <c r="AP23" s="549"/>
      <c r="AQ23" s="549"/>
      <c r="AR23" s="550"/>
      <c r="AS23" s="529"/>
      <c r="AT23" s="530"/>
      <c r="AU23" s="530"/>
      <c r="AV23" s="530"/>
      <c r="AW23" s="530"/>
      <c r="AX23" s="552"/>
      <c r="AY23" s="347" t="s">
        <v>152</v>
      </c>
      <c r="AZ23" s="348"/>
      <c r="BA23" s="348"/>
      <c r="BB23" s="348"/>
      <c r="BC23" s="348"/>
      <c r="BD23" s="348"/>
      <c r="BE23" s="348"/>
      <c r="BF23" s="348"/>
      <c r="BG23" s="348"/>
      <c r="BH23" s="348"/>
      <c r="BI23" s="348"/>
      <c r="BJ23" s="348"/>
      <c r="BK23" s="348"/>
      <c r="BL23" s="348"/>
      <c r="BM23" s="349"/>
      <c r="BN23" s="387">
        <v>137419098</v>
      </c>
      <c r="BO23" s="388"/>
      <c r="BP23" s="388"/>
      <c r="BQ23" s="388"/>
      <c r="BR23" s="388"/>
      <c r="BS23" s="388"/>
      <c r="BT23" s="388"/>
      <c r="BU23" s="389"/>
      <c r="BV23" s="387">
        <v>138961984</v>
      </c>
      <c r="BW23" s="388"/>
      <c r="BX23" s="388"/>
      <c r="BY23" s="388"/>
      <c r="BZ23" s="388"/>
      <c r="CA23" s="388"/>
      <c r="CB23" s="388"/>
      <c r="CC23" s="389"/>
      <c r="CD23" s="154"/>
      <c r="CE23" s="494"/>
      <c r="CF23" s="494"/>
      <c r="CG23" s="494"/>
      <c r="CH23" s="494"/>
      <c r="CI23" s="494"/>
      <c r="CJ23" s="494"/>
      <c r="CK23" s="494"/>
      <c r="CL23" s="494"/>
      <c r="CM23" s="494"/>
      <c r="CN23" s="494"/>
      <c r="CO23" s="494"/>
      <c r="CP23" s="494"/>
      <c r="CQ23" s="494"/>
      <c r="CR23" s="494"/>
      <c r="CS23" s="495"/>
      <c r="CT23" s="384"/>
      <c r="CU23" s="385"/>
      <c r="CV23" s="385"/>
      <c r="CW23" s="385"/>
      <c r="CX23" s="385"/>
      <c r="CY23" s="385"/>
      <c r="CZ23" s="385"/>
      <c r="DA23" s="386"/>
      <c r="DB23" s="384"/>
      <c r="DC23" s="385"/>
      <c r="DD23" s="385"/>
      <c r="DE23" s="385"/>
      <c r="DF23" s="385"/>
      <c r="DG23" s="385"/>
      <c r="DH23" s="385"/>
      <c r="DI23" s="386"/>
      <c r="DJ23" s="139"/>
      <c r="DK23" s="139"/>
      <c r="DL23" s="139"/>
      <c r="DM23" s="139"/>
      <c r="DN23" s="139"/>
      <c r="DO23" s="139"/>
    </row>
    <row r="24" spans="1:119" ht="18.75" customHeight="1" thickBot="1" x14ac:dyDescent="0.2">
      <c r="A24" s="140"/>
      <c r="B24" s="520"/>
      <c r="C24" s="521"/>
      <c r="D24" s="522"/>
      <c r="E24" s="437" t="s">
        <v>153</v>
      </c>
      <c r="F24" s="417"/>
      <c r="G24" s="417"/>
      <c r="H24" s="417"/>
      <c r="I24" s="417"/>
      <c r="J24" s="417"/>
      <c r="K24" s="418"/>
      <c r="L24" s="438">
        <v>1</v>
      </c>
      <c r="M24" s="439"/>
      <c r="N24" s="439"/>
      <c r="O24" s="439"/>
      <c r="P24" s="478"/>
      <c r="Q24" s="438">
        <v>9770</v>
      </c>
      <c r="R24" s="439"/>
      <c r="S24" s="439"/>
      <c r="T24" s="439"/>
      <c r="U24" s="439"/>
      <c r="V24" s="478"/>
      <c r="W24" s="533"/>
      <c r="X24" s="521"/>
      <c r="Y24" s="522"/>
      <c r="Z24" s="437" t="s">
        <v>154</v>
      </c>
      <c r="AA24" s="417"/>
      <c r="AB24" s="417"/>
      <c r="AC24" s="417"/>
      <c r="AD24" s="417"/>
      <c r="AE24" s="417"/>
      <c r="AF24" s="417"/>
      <c r="AG24" s="418"/>
      <c r="AH24" s="438">
        <v>1962</v>
      </c>
      <c r="AI24" s="439"/>
      <c r="AJ24" s="439"/>
      <c r="AK24" s="439"/>
      <c r="AL24" s="478"/>
      <c r="AM24" s="438">
        <v>5984100</v>
      </c>
      <c r="AN24" s="439"/>
      <c r="AO24" s="439"/>
      <c r="AP24" s="439"/>
      <c r="AQ24" s="439"/>
      <c r="AR24" s="478"/>
      <c r="AS24" s="438">
        <v>3050</v>
      </c>
      <c r="AT24" s="439"/>
      <c r="AU24" s="439"/>
      <c r="AV24" s="439"/>
      <c r="AW24" s="439"/>
      <c r="AX24" s="440"/>
      <c r="AY24" s="553" t="s">
        <v>155</v>
      </c>
      <c r="AZ24" s="554"/>
      <c r="BA24" s="554"/>
      <c r="BB24" s="554"/>
      <c r="BC24" s="554"/>
      <c r="BD24" s="554"/>
      <c r="BE24" s="554"/>
      <c r="BF24" s="554"/>
      <c r="BG24" s="554"/>
      <c r="BH24" s="554"/>
      <c r="BI24" s="554"/>
      <c r="BJ24" s="554"/>
      <c r="BK24" s="554"/>
      <c r="BL24" s="554"/>
      <c r="BM24" s="555"/>
      <c r="BN24" s="387">
        <v>117275585</v>
      </c>
      <c r="BO24" s="388"/>
      <c r="BP24" s="388"/>
      <c r="BQ24" s="388"/>
      <c r="BR24" s="388"/>
      <c r="BS24" s="388"/>
      <c r="BT24" s="388"/>
      <c r="BU24" s="389"/>
      <c r="BV24" s="387">
        <v>116394260</v>
      </c>
      <c r="BW24" s="388"/>
      <c r="BX24" s="388"/>
      <c r="BY24" s="388"/>
      <c r="BZ24" s="388"/>
      <c r="CA24" s="388"/>
      <c r="CB24" s="388"/>
      <c r="CC24" s="389"/>
      <c r="CD24" s="154"/>
      <c r="CE24" s="494"/>
      <c r="CF24" s="494"/>
      <c r="CG24" s="494"/>
      <c r="CH24" s="494"/>
      <c r="CI24" s="494"/>
      <c r="CJ24" s="494"/>
      <c r="CK24" s="494"/>
      <c r="CL24" s="494"/>
      <c r="CM24" s="494"/>
      <c r="CN24" s="494"/>
      <c r="CO24" s="494"/>
      <c r="CP24" s="494"/>
      <c r="CQ24" s="494"/>
      <c r="CR24" s="494"/>
      <c r="CS24" s="495"/>
      <c r="CT24" s="384"/>
      <c r="CU24" s="385"/>
      <c r="CV24" s="385"/>
      <c r="CW24" s="385"/>
      <c r="CX24" s="385"/>
      <c r="CY24" s="385"/>
      <c r="CZ24" s="385"/>
      <c r="DA24" s="386"/>
      <c r="DB24" s="384"/>
      <c r="DC24" s="385"/>
      <c r="DD24" s="385"/>
      <c r="DE24" s="385"/>
      <c r="DF24" s="385"/>
      <c r="DG24" s="385"/>
      <c r="DH24" s="385"/>
      <c r="DI24" s="386"/>
      <c r="DJ24" s="139"/>
      <c r="DK24" s="139"/>
      <c r="DL24" s="139"/>
      <c r="DM24" s="139"/>
      <c r="DN24" s="139"/>
      <c r="DO24" s="139"/>
    </row>
    <row r="25" spans="1:119" s="139" customFormat="1" ht="18.75" customHeight="1" x14ac:dyDescent="0.15">
      <c r="A25" s="140"/>
      <c r="B25" s="520"/>
      <c r="C25" s="521"/>
      <c r="D25" s="522"/>
      <c r="E25" s="437" t="s">
        <v>156</v>
      </c>
      <c r="F25" s="417"/>
      <c r="G25" s="417"/>
      <c r="H25" s="417"/>
      <c r="I25" s="417"/>
      <c r="J25" s="417"/>
      <c r="K25" s="418"/>
      <c r="L25" s="438">
        <v>2</v>
      </c>
      <c r="M25" s="439"/>
      <c r="N25" s="439"/>
      <c r="O25" s="439"/>
      <c r="P25" s="478"/>
      <c r="Q25" s="438">
        <v>8010</v>
      </c>
      <c r="R25" s="439"/>
      <c r="S25" s="439"/>
      <c r="T25" s="439"/>
      <c r="U25" s="439"/>
      <c r="V25" s="478"/>
      <c r="W25" s="533"/>
      <c r="X25" s="521"/>
      <c r="Y25" s="522"/>
      <c r="Z25" s="437" t="s">
        <v>157</v>
      </c>
      <c r="AA25" s="417"/>
      <c r="AB25" s="417"/>
      <c r="AC25" s="417"/>
      <c r="AD25" s="417"/>
      <c r="AE25" s="417"/>
      <c r="AF25" s="417"/>
      <c r="AG25" s="418"/>
      <c r="AH25" s="438">
        <v>271</v>
      </c>
      <c r="AI25" s="439"/>
      <c r="AJ25" s="439"/>
      <c r="AK25" s="439"/>
      <c r="AL25" s="478"/>
      <c r="AM25" s="438">
        <v>787797</v>
      </c>
      <c r="AN25" s="439"/>
      <c r="AO25" s="439"/>
      <c r="AP25" s="439"/>
      <c r="AQ25" s="439"/>
      <c r="AR25" s="478"/>
      <c r="AS25" s="438">
        <v>2907</v>
      </c>
      <c r="AT25" s="439"/>
      <c r="AU25" s="439"/>
      <c r="AV25" s="439"/>
      <c r="AW25" s="439"/>
      <c r="AX25" s="440"/>
      <c r="AY25" s="347" t="s">
        <v>158</v>
      </c>
      <c r="AZ25" s="348"/>
      <c r="BA25" s="348"/>
      <c r="BB25" s="348"/>
      <c r="BC25" s="348"/>
      <c r="BD25" s="348"/>
      <c r="BE25" s="348"/>
      <c r="BF25" s="348"/>
      <c r="BG25" s="348"/>
      <c r="BH25" s="348"/>
      <c r="BI25" s="348"/>
      <c r="BJ25" s="348"/>
      <c r="BK25" s="348"/>
      <c r="BL25" s="348"/>
      <c r="BM25" s="349"/>
      <c r="BN25" s="350">
        <v>19460277</v>
      </c>
      <c r="BO25" s="351"/>
      <c r="BP25" s="351"/>
      <c r="BQ25" s="351"/>
      <c r="BR25" s="351"/>
      <c r="BS25" s="351"/>
      <c r="BT25" s="351"/>
      <c r="BU25" s="352"/>
      <c r="BV25" s="350">
        <v>18691896</v>
      </c>
      <c r="BW25" s="351"/>
      <c r="BX25" s="351"/>
      <c r="BY25" s="351"/>
      <c r="BZ25" s="351"/>
      <c r="CA25" s="351"/>
      <c r="CB25" s="351"/>
      <c r="CC25" s="352"/>
      <c r="CD25" s="154"/>
      <c r="CE25" s="494"/>
      <c r="CF25" s="494"/>
      <c r="CG25" s="494"/>
      <c r="CH25" s="494"/>
      <c r="CI25" s="494"/>
      <c r="CJ25" s="494"/>
      <c r="CK25" s="494"/>
      <c r="CL25" s="494"/>
      <c r="CM25" s="494"/>
      <c r="CN25" s="494"/>
      <c r="CO25" s="494"/>
      <c r="CP25" s="494"/>
      <c r="CQ25" s="494"/>
      <c r="CR25" s="494"/>
      <c r="CS25" s="495"/>
      <c r="CT25" s="384"/>
      <c r="CU25" s="385"/>
      <c r="CV25" s="385"/>
      <c r="CW25" s="385"/>
      <c r="CX25" s="385"/>
      <c r="CY25" s="385"/>
      <c r="CZ25" s="385"/>
      <c r="DA25" s="386"/>
      <c r="DB25" s="384"/>
      <c r="DC25" s="385"/>
      <c r="DD25" s="385"/>
      <c r="DE25" s="385"/>
      <c r="DF25" s="385"/>
      <c r="DG25" s="385"/>
      <c r="DH25" s="385"/>
      <c r="DI25" s="386"/>
    </row>
    <row r="26" spans="1:119" s="139" customFormat="1" ht="18.75" customHeight="1" x14ac:dyDescent="0.15">
      <c r="A26" s="140"/>
      <c r="B26" s="520"/>
      <c r="C26" s="521"/>
      <c r="D26" s="522"/>
      <c r="E26" s="437" t="s">
        <v>159</v>
      </c>
      <c r="F26" s="417"/>
      <c r="G26" s="417"/>
      <c r="H26" s="417"/>
      <c r="I26" s="417"/>
      <c r="J26" s="417"/>
      <c r="K26" s="418"/>
      <c r="L26" s="438">
        <v>1</v>
      </c>
      <c r="M26" s="439"/>
      <c r="N26" s="439"/>
      <c r="O26" s="439"/>
      <c r="P26" s="478"/>
      <c r="Q26" s="438">
        <v>7030</v>
      </c>
      <c r="R26" s="439"/>
      <c r="S26" s="439"/>
      <c r="T26" s="439"/>
      <c r="U26" s="439"/>
      <c r="V26" s="478"/>
      <c r="W26" s="533"/>
      <c r="X26" s="521"/>
      <c r="Y26" s="522"/>
      <c r="Z26" s="437" t="s">
        <v>160</v>
      </c>
      <c r="AA26" s="543"/>
      <c r="AB26" s="543"/>
      <c r="AC26" s="543"/>
      <c r="AD26" s="543"/>
      <c r="AE26" s="543"/>
      <c r="AF26" s="543"/>
      <c r="AG26" s="544"/>
      <c r="AH26" s="438">
        <v>161</v>
      </c>
      <c r="AI26" s="439"/>
      <c r="AJ26" s="439"/>
      <c r="AK26" s="439"/>
      <c r="AL26" s="478"/>
      <c r="AM26" s="438">
        <v>544985</v>
      </c>
      <c r="AN26" s="439"/>
      <c r="AO26" s="439"/>
      <c r="AP26" s="439"/>
      <c r="AQ26" s="439"/>
      <c r="AR26" s="478"/>
      <c r="AS26" s="438">
        <v>3385</v>
      </c>
      <c r="AT26" s="439"/>
      <c r="AU26" s="439"/>
      <c r="AV26" s="439"/>
      <c r="AW26" s="439"/>
      <c r="AX26" s="440"/>
      <c r="AY26" s="390" t="s">
        <v>161</v>
      </c>
      <c r="AZ26" s="391"/>
      <c r="BA26" s="391"/>
      <c r="BB26" s="391"/>
      <c r="BC26" s="391"/>
      <c r="BD26" s="391"/>
      <c r="BE26" s="391"/>
      <c r="BF26" s="391"/>
      <c r="BG26" s="391"/>
      <c r="BH26" s="391"/>
      <c r="BI26" s="391"/>
      <c r="BJ26" s="391"/>
      <c r="BK26" s="391"/>
      <c r="BL26" s="391"/>
      <c r="BM26" s="392"/>
      <c r="BN26" s="387" t="s">
        <v>120</v>
      </c>
      <c r="BO26" s="388"/>
      <c r="BP26" s="388"/>
      <c r="BQ26" s="388"/>
      <c r="BR26" s="388"/>
      <c r="BS26" s="388"/>
      <c r="BT26" s="388"/>
      <c r="BU26" s="389"/>
      <c r="BV26" s="387" t="s">
        <v>120</v>
      </c>
      <c r="BW26" s="388"/>
      <c r="BX26" s="388"/>
      <c r="BY26" s="388"/>
      <c r="BZ26" s="388"/>
      <c r="CA26" s="388"/>
      <c r="CB26" s="388"/>
      <c r="CC26" s="389"/>
      <c r="CD26" s="154"/>
      <c r="CE26" s="494"/>
      <c r="CF26" s="494"/>
      <c r="CG26" s="494"/>
      <c r="CH26" s="494"/>
      <c r="CI26" s="494"/>
      <c r="CJ26" s="494"/>
      <c r="CK26" s="494"/>
      <c r="CL26" s="494"/>
      <c r="CM26" s="494"/>
      <c r="CN26" s="494"/>
      <c r="CO26" s="494"/>
      <c r="CP26" s="494"/>
      <c r="CQ26" s="494"/>
      <c r="CR26" s="494"/>
      <c r="CS26" s="495"/>
      <c r="CT26" s="384"/>
      <c r="CU26" s="385"/>
      <c r="CV26" s="385"/>
      <c r="CW26" s="385"/>
      <c r="CX26" s="385"/>
      <c r="CY26" s="385"/>
      <c r="CZ26" s="385"/>
      <c r="DA26" s="386"/>
      <c r="DB26" s="384"/>
      <c r="DC26" s="385"/>
      <c r="DD26" s="385"/>
      <c r="DE26" s="385"/>
      <c r="DF26" s="385"/>
      <c r="DG26" s="385"/>
      <c r="DH26" s="385"/>
      <c r="DI26" s="386"/>
    </row>
    <row r="27" spans="1:119" ht="18.75" customHeight="1" thickBot="1" x14ac:dyDescent="0.2">
      <c r="A27" s="140"/>
      <c r="B27" s="520"/>
      <c r="C27" s="521"/>
      <c r="D27" s="522"/>
      <c r="E27" s="437" t="s">
        <v>162</v>
      </c>
      <c r="F27" s="417"/>
      <c r="G27" s="417"/>
      <c r="H27" s="417"/>
      <c r="I27" s="417"/>
      <c r="J27" s="417"/>
      <c r="K27" s="418"/>
      <c r="L27" s="438">
        <v>1</v>
      </c>
      <c r="M27" s="439"/>
      <c r="N27" s="439"/>
      <c r="O27" s="439"/>
      <c r="P27" s="478"/>
      <c r="Q27" s="438">
        <v>6940</v>
      </c>
      <c r="R27" s="439"/>
      <c r="S27" s="439"/>
      <c r="T27" s="439"/>
      <c r="U27" s="439"/>
      <c r="V27" s="478"/>
      <c r="W27" s="533"/>
      <c r="X27" s="521"/>
      <c r="Y27" s="522"/>
      <c r="Z27" s="437" t="s">
        <v>163</v>
      </c>
      <c r="AA27" s="417"/>
      <c r="AB27" s="417"/>
      <c r="AC27" s="417"/>
      <c r="AD27" s="417"/>
      <c r="AE27" s="417"/>
      <c r="AF27" s="417"/>
      <c r="AG27" s="418"/>
      <c r="AH27" s="438">
        <v>101</v>
      </c>
      <c r="AI27" s="439"/>
      <c r="AJ27" s="439"/>
      <c r="AK27" s="439"/>
      <c r="AL27" s="478"/>
      <c r="AM27" s="438">
        <v>328654</v>
      </c>
      <c r="AN27" s="439"/>
      <c r="AO27" s="439"/>
      <c r="AP27" s="439"/>
      <c r="AQ27" s="439"/>
      <c r="AR27" s="478"/>
      <c r="AS27" s="438">
        <v>3254</v>
      </c>
      <c r="AT27" s="439"/>
      <c r="AU27" s="439"/>
      <c r="AV27" s="439"/>
      <c r="AW27" s="439"/>
      <c r="AX27" s="440"/>
      <c r="AY27" s="479" t="s">
        <v>164</v>
      </c>
      <c r="AZ27" s="480"/>
      <c r="BA27" s="480"/>
      <c r="BB27" s="480"/>
      <c r="BC27" s="480"/>
      <c r="BD27" s="480"/>
      <c r="BE27" s="480"/>
      <c r="BF27" s="480"/>
      <c r="BG27" s="480"/>
      <c r="BH27" s="480"/>
      <c r="BI27" s="480"/>
      <c r="BJ27" s="480"/>
      <c r="BK27" s="480"/>
      <c r="BL27" s="480"/>
      <c r="BM27" s="481"/>
      <c r="BN27" s="556" t="s">
        <v>120</v>
      </c>
      <c r="BO27" s="557"/>
      <c r="BP27" s="557"/>
      <c r="BQ27" s="557"/>
      <c r="BR27" s="557"/>
      <c r="BS27" s="557"/>
      <c r="BT27" s="557"/>
      <c r="BU27" s="558"/>
      <c r="BV27" s="556" t="s">
        <v>120</v>
      </c>
      <c r="BW27" s="557"/>
      <c r="BX27" s="557"/>
      <c r="BY27" s="557"/>
      <c r="BZ27" s="557"/>
      <c r="CA27" s="557"/>
      <c r="CB27" s="557"/>
      <c r="CC27" s="558"/>
      <c r="CD27" s="156"/>
      <c r="CE27" s="494"/>
      <c r="CF27" s="494"/>
      <c r="CG27" s="494"/>
      <c r="CH27" s="494"/>
      <c r="CI27" s="494"/>
      <c r="CJ27" s="494"/>
      <c r="CK27" s="494"/>
      <c r="CL27" s="494"/>
      <c r="CM27" s="494"/>
      <c r="CN27" s="494"/>
      <c r="CO27" s="494"/>
      <c r="CP27" s="494"/>
      <c r="CQ27" s="494"/>
      <c r="CR27" s="494"/>
      <c r="CS27" s="495"/>
      <c r="CT27" s="384"/>
      <c r="CU27" s="385"/>
      <c r="CV27" s="385"/>
      <c r="CW27" s="385"/>
      <c r="CX27" s="385"/>
      <c r="CY27" s="385"/>
      <c r="CZ27" s="385"/>
      <c r="DA27" s="386"/>
      <c r="DB27" s="384"/>
      <c r="DC27" s="385"/>
      <c r="DD27" s="385"/>
      <c r="DE27" s="385"/>
      <c r="DF27" s="385"/>
      <c r="DG27" s="385"/>
      <c r="DH27" s="385"/>
      <c r="DI27" s="386"/>
      <c r="DJ27" s="139"/>
      <c r="DK27" s="139"/>
      <c r="DL27" s="139"/>
      <c r="DM27" s="139"/>
      <c r="DN27" s="139"/>
      <c r="DO27" s="139"/>
    </row>
    <row r="28" spans="1:119" ht="18.75" customHeight="1" x14ac:dyDescent="0.15">
      <c r="A28" s="140"/>
      <c r="B28" s="520"/>
      <c r="C28" s="521"/>
      <c r="D28" s="522"/>
      <c r="E28" s="437" t="s">
        <v>165</v>
      </c>
      <c r="F28" s="417"/>
      <c r="G28" s="417"/>
      <c r="H28" s="417"/>
      <c r="I28" s="417"/>
      <c r="J28" s="417"/>
      <c r="K28" s="418"/>
      <c r="L28" s="438">
        <v>1</v>
      </c>
      <c r="M28" s="439"/>
      <c r="N28" s="439"/>
      <c r="O28" s="439"/>
      <c r="P28" s="478"/>
      <c r="Q28" s="438">
        <v>6260</v>
      </c>
      <c r="R28" s="439"/>
      <c r="S28" s="439"/>
      <c r="T28" s="439"/>
      <c r="U28" s="439"/>
      <c r="V28" s="478"/>
      <c r="W28" s="533"/>
      <c r="X28" s="521"/>
      <c r="Y28" s="522"/>
      <c r="Z28" s="437" t="s">
        <v>166</v>
      </c>
      <c r="AA28" s="417"/>
      <c r="AB28" s="417"/>
      <c r="AC28" s="417"/>
      <c r="AD28" s="417"/>
      <c r="AE28" s="417"/>
      <c r="AF28" s="417"/>
      <c r="AG28" s="418"/>
      <c r="AH28" s="438" t="s">
        <v>120</v>
      </c>
      <c r="AI28" s="439"/>
      <c r="AJ28" s="439"/>
      <c r="AK28" s="439"/>
      <c r="AL28" s="478"/>
      <c r="AM28" s="438" t="s">
        <v>120</v>
      </c>
      <c r="AN28" s="439"/>
      <c r="AO28" s="439"/>
      <c r="AP28" s="439"/>
      <c r="AQ28" s="439"/>
      <c r="AR28" s="478"/>
      <c r="AS28" s="438" t="s">
        <v>120</v>
      </c>
      <c r="AT28" s="439"/>
      <c r="AU28" s="439"/>
      <c r="AV28" s="439"/>
      <c r="AW28" s="439"/>
      <c r="AX28" s="440"/>
      <c r="AY28" s="559" t="s">
        <v>167</v>
      </c>
      <c r="AZ28" s="560"/>
      <c r="BA28" s="560"/>
      <c r="BB28" s="561"/>
      <c r="BC28" s="347" t="s">
        <v>168</v>
      </c>
      <c r="BD28" s="348"/>
      <c r="BE28" s="348"/>
      <c r="BF28" s="348"/>
      <c r="BG28" s="348"/>
      <c r="BH28" s="348"/>
      <c r="BI28" s="348"/>
      <c r="BJ28" s="348"/>
      <c r="BK28" s="348"/>
      <c r="BL28" s="348"/>
      <c r="BM28" s="349"/>
      <c r="BN28" s="350">
        <v>7369022</v>
      </c>
      <c r="BO28" s="351"/>
      <c r="BP28" s="351"/>
      <c r="BQ28" s="351"/>
      <c r="BR28" s="351"/>
      <c r="BS28" s="351"/>
      <c r="BT28" s="351"/>
      <c r="BU28" s="352"/>
      <c r="BV28" s="350">
        <v>7314966</v>
      </c>
      <c r="BW28" s="351"/>
      <c r="BX28" s="351"/>
      <c r="BY28" s="351"/>
      <c r="BZ28" s="351"/>
      <c r="CA28" s="351"/>
      <c r="CB28" s="351"/>
      <c r="CC28" s="352"/>
      <c r="CD28" s="154"/>
      <c r="CE28" s="494"/>
      <c r="CF28" s="494"/>
      <c r="CG28" s="494"/>
      <c r="CH28" s="494"/>
      <c r="CI28" s="494"/>
      <c r="CJ28" s="494"/>
      <c r="CK28" s="494"/>
      <c r="CL28" s="494"/>
      <c r="CM28" s="494"/>
      <c r="CN28" s="494"/>
      <c r="CO28" s="494"/>
      <c r="CP28" s="494"/>
      <c r="CQ28" s="494"/>
      <c r="CR28" s="494"/>
      <c r="CS28" s="495"/>
      <c r="CT28" s="384"/>
      <c r="CU28" s="385"/>
      <c r="CV28" s="385"/>
      <c r="CW28" s="385"/>
      <c r="CX28" s="385"/>
      <c r="CY28" s="385"/>
      <c r="CZ28" s="385"/>
      <c r="DA28" s="386"/>
      <c r="DB28" s="384"/>
      <c r="DC28" s="385"/>
      <c r="DD28" s="385"/>
      <c r="DE28" s="385"/>
      <c r="DF28" s="385"/>
      <c r="DG28" s="385"/>
      <c r="DH28" s="385"/>
      <c r="DI28" s="386"/>
      <c r="DJ28" s="139"/>
      <c r="DK28" s="139"/>
      <c r="DL28" s="139"/>
      <c r="DM28" s="139"/>
      <c r="DN28" s="139"/>
      <c r="DO28" s="139"/>
    </row>
    <row r="29" spans="1:119" ht="18.75" customHeight="1" x14ac:dyDescent="0.15">
      <c r="A29" s="140"/>
      <c r="B29" s="520"/>
      <c r="C29" s="521"/>
      <c r="D29" s="522"/>
      <c r="E29" s="437" t="s">
        <v>169</v>
      </c>
      <c r="F29" s="417"/>
      <c r="G29" s="417"/>
      <c r="H29" s="417"/>
      <c r="I29" s="417"/>
      <c r="J29" s="417"/>
      <c r="K29" s="418"/>
      <c r="L29" s="438">
        <v>38</v>
      </c>
      <c r="M29" s="439"/>
      <c r="N29" s="439"/>
      <c r="O29" s="439"/>
      <c r="P29" s="478"/>
      <c r="Q29" s="438">
        <v>5860</v>
      </c>
      <c r="R29" s="439"/>
      <c r="S29" s="439"/>
      <c r="T29" s="439"/>
      <c r="U29" s="439"/>
      <c r="V29" s="478"/>
      <c r="W29" s="534"/>
      <c r="X29" s="535"/>
      <c r="Y29" s="536"/>
      <c r="Z29" s="437" t="s">
        <v>170</v>
      </c>
      <c r="AA29" s="417"/>
      <c r="AB29" s="417"/>
      <c r="AC29" s="417"/>
      <c r="AD29" s="417"/>
      <c r="AE29" s="417"/>
      <c r="AF29" s="417"/>
      <c r="AG29" s="418"/>
      <c r="AH29" s="438">
        <v>2063</v>
      </c>
      <c r="AI29" s="439"/>
      <c r="AJ29" s="439"/>
      <c r="AK29" s="439"/>
      <c r="AL29" s="478"/>
      <c r="AM29" s="438">
        <v>6312754</v>
      </c>
      <c r="AN29" s="439"/>
      <c r="AO29" s="439"/>
      <c r="AP29" s="439"/>
      <c r="AQ29" s="439"/>
      <c r="AR29" s="478"/>
      <c r="AS29" s="438">
        <v>3060</v>
      </c>
      <c r="AT29" s="439"/>
      <c r="AU29" s="439"/>
      <c r="AV29" s="439"/>
      <c r="AW29" s="439"/>
      <c r="AX29" s="440"/>
      <c r="AY29" s="562"/>
      <c r="AZ29" s="563"/>
      <c r="BA29" s="563"/>
      <c r="BB29" s="564"/>
      <c r="BC29" s="421" t="s">
        <v>171</v>
      </c>
      <c r="BD29" s="422"/>
      <c r="BE29" s="422"/>
      <c r="BF29" s="422"/>
      <c r="BG29" s="422"/>
      <c r="BH29" s="422"/>
      <c r="BI29" s="422"/>
      <c r="BJ29" s="422"/>
      <c r="BK29" s="422"/>
      <c r="BL29" s="422"/>
      <c r="BM29" s="423"/>
      <c r="BN29" s="387">
        <v>3646880</v>
      </c>
      <c r="BO29" s="388"/>
      <c r="BP29" s="388"/>
      <c r="BQ29" s="388"/>
      <c r="BR29" s="388"/>
      <c r="BS29" s="388"/>
      <c r="BT29" s="388"/>
      <c r="BU29" s="389"/>
      <c r="BV29" s="387">
        <v>3641418</v>
      </c>
      <c r="BW29" s="388"/>
      <c r="BX29" s="388"/>
      <c r="BY29" s="388"/>
      <c r="BZ29" s="388"/>
      <c r="CA29" s="388"/>
      <c r="CB29" s="388"/>
      <c r="CC29" s="389"/>
      <c r="CD29" s="156"/>
      <c r="CE29" s="494"/>
      <c r="CF29" s="494"/>
      <c r="CG29" s="494"/>
      <c r="CH29" s="494"/>
      <c r="CI29" s="494"/>
      <c r="CJ29" s="494"/>
      <c r="CK29" s="494"/>
      <c r="CL29" s="494"/>
      <c r="CM29" s="494"/>
      <c r="CN29" s="494"/>
      <c r="CO29" s="494"/>
      <c r="CP29" s="494"/>
      <c r="CQ29" s="494"/>
      <c r="CR29" s="494"/>
      <c r="CS29" s="495"/>
      <c r="CT29" s="384"/>
      <c r="CU29" s="385"/>
      <c r="CV29" s="385"/>
      <c r="CW29" s="385"/>
      <c r="CX29" s="385"/>
      <c r="CY29" s="385"/>
      <c r="CZ29" s="385"/>
      <c r="DA29" s="386"/>
      <c r="DB29" s="384"/>
      <c r="DC29" s="385"/>
      <c r="DD29" s="385"/>
      <c r="DE29" s="385"/>
      <c r="DF29" s="385"/>
      <c r="DG29" s="385"/>
      <c r="DH29" s="385"/>
      <c r="DI29" s="386"/>
      <c r="DJ29" s="139"/>
      <c r="DK29" s="139"/>
      <c r="DL29" s="139"/>
      <c r="DM29" s="139"/>
      <c r="DN29" s="139"/>
      <c r="DO29" s="139"/>
    </row>
    <row r="30" spans="1:119" ht="18.75" customHeight="1" thickBot="1" x14ac:dyDescent="0.2">
      <c r="A30" s="140"/>
      <c r="B30" s="523"/>
      <c r="C30" s="524"/>
      <c r="D30" s="525"/>
      <c r="E30" s="441"/>
      <c r="F30" s="442"/>
      <c r="G30" s="442"/>
      <c r="H30" s="442"/>
      <c r="I30" s="442"/>
      <c r="J30" s="442"/>
      <c r="K30" s="443"/>
      <c r="L30" s="537"/>
      <c r="M30" s="538"/>
      <c r="N30" s="538"/>
      <c r="O30" s="538"/>
      <c r="P30" s="539"/>
      <c r="Q30" s="537"/>
      <c r="R30" s="538"/>
      <c r="S30" s="538"/>
      <c r="T30" s="538"/>
      <c r="U30" s="538"/>
      <c r="V30" s="539"/>
      <c r="W30" s="540" t="s">
        <v>172</v>
      </c>
      <c r="X30" s="541"/>
      <c r="Y30" s="541"/>
      <c r="Z30" s="541"/>
      <c r="AA30" s="541"/>
      <c r="AB30" s="541"/>
      <c r="AC30" s="541"/>
      <c r="AD30" s="541"/>
      <c r="AE30" s="541"/>
      <c r="AF30" s="541"/>
      <c r="AG30" s="542"/>
      <c r="AH30" s="503">
        <v>97.6</v>
      </c>
      <c r="AI30" s="504"/>
      <c r="AJ30" s="504"/>
      <c r="AK30" s="504"/>
      <c r="AL30" s="504"/>
      <c r="AM30" s="504"/>
      <c r="AN30" s="504"/>
      <c r="AO30" s="504"/>
      <c r="AP30" s="504"/>
      <c r="AQ30" s="504"/>
      <c r="AR30" s="504"/>
      <c r="AS30" s="504"/>
      <c r="AT30" s="504"/>
      <c r="AU30" s="504"/>
      <c r="AV30" s="504"/>
      <c r="AW30" s="504"/>
      <c r="AX30" s="506"/>
      <c r="AY30" s="565"/>
      <c r="AZ30" s="566"/>
      <c r="BA30" s="566"/>
      <c r="BB30" s="567"/>
      <c r="BC30" s="553" t="s">
        <v>173</v>
      </c>
      <c r="BD30" s="554"/>
      <c r="BE30" s="554"/>
      <c r="BF30" s="554"/>
      <c r="BG30" s="554"/>
      <c r="BH30" s="554"/>
      <c r="BI30" s="554"/>
      <c r="BJ30" s="554"/>
      <c r="BK30" s="554"/>
      <c r="BL30" s="554"/>
      <c r="BM30" s="555"/>
      <c r="BN30" s="556">
        <v>10103148</v>
      </c>
      <c r="BO30" s="557"/>
      <c r="BP30" s="557"/>
      <c r="BQ30" s="557"/>
      <c r="BR30" s="557"/>
      <c r="BS30" s="557"/>
      <c r="BT30" s="557"/>
      <c r="BU30" s="558"/>
      <c r="BV30" s="556">
        <v>9536210</v>
      </c>
      <c r="BW30" s="557"/>
      <c r="BX30" s="557"/>
      <c r="BY30" s="557"/>
      <c r="BZ30" s="557"/>
      <c r="CA30" s="557"/>
      <c r="CB30" s="557"/>
      <c r="CC30" s="55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174</v>
      </c>
      <c r="D32" s="167"/>
      <c r="E32" s="167"/>
      <c r="F32" s="164"/>
      <c r="G32" s="164"/>
      <c r="H32" s="164"/>
      <c r="I32" s="164"/>
      <c r="J32" s="164"/>
      <c r="K32" s="164"/>
      <c r="L32" s="164"/>
      <c r="M32" s="164"/>
      <c r="N32" s="164"/>
      <c r="O32" s="164"/>
      <c r="P32" s="164"/>
      <c r="Q32" s="164"/>
      <c r="R32" s="164"/>
      <c r="S32" s="164"/>
      <c r="T32" s="164"/>
      <c r="U32" s="164" t="s">
        <v>175</v>
      </c>
      <c r="V32" s="164"/>
      <c r="W32" s="164"/>
      <c r="X32" s="164"/>
      <c r="Y32" s="164"/>
      <c r="Z32" s="164"/>
      <c r="AA32" s="164"/>
      <c r="AB32" s="164"/>
      <c r="AC32" s="164"/>
      <c r="AD32" s="164"/>
      <c r="AE32" s="164"/>
      <c r="AF32" s="164"/>
      <c r="AG32" s="164"/>
      <c r="AH32" s="164"/>
      <c r="AI32" s="164"/>
      <c r="AJ32" s="164"/>
      <c r="AK32" s="164"/>
      <c r="AL32" s="164"/>
      <c r="AM32" s="168" t="s">
        <v>176</v>
      </c>
      <c r="AN32" s="164"/>
      <c r="AO32" s="164"/>
      <c r="AP32" s="164"/>
      <c r="AQ32" s="164"/>
      <c r="AR32" s="164"/>
      <c r="AS32" s="168"/>
      <c r="AT32" s="168"/>
      <c r="AU32" s="168"/>
      <c r="AV32" s="168"/>
      <c r="AW32" s="168"/>
      <c r="AX32" s="168"/>
      <c r="AY32" s="168"/>
      <c r="AZ32" s="168"/>
      <c r="BA32" s="168"/>
      <c r="BB32" s="164"/>
      <c r="BC32" s="168"/>
      <c r="BD32" s="164"/>
      <c r="BE32" s="168" t="s">
        <v>177</v>
      </c>
      <c r="BF32" s="164"/>
      <c r="BG32" s="164"/>
      <c r="BH32" s="164"/>
      <c r="BI32" s="164"/>
      <c r="BJ32" s="168"/>
      <c r="BK32" s="168"/>
      <c r="BL32" s="168"/>
      <c r="BM32" s="168"/>
      <c r="BN32" s="168"/>
      <c r="BO32" s="168"/>
      <c r="BP32" s="168"/>
      <c r="BQ32" s="168"/>
      <c r="BR32" s="164"/>
      <c r="BS32" s="164"/>
      <c r="BT32" s="164"/>
      <c r="BU32" s="164"/>
      <c r="BV32" s="164"/>
      <c r="BW32" s="164" t="s">
        <v>178</v>
      </c>
      <c r="BX32" s="164"/>
      <c r="BY32" s="164"/>
      <c r="BZ32" s="164"/>
      <c r="CA32" s="164"/>
      <c r="CB32" s="168"/>
      <c r="CC32" s="168"/>
      <c r="CD32" s="168"/>
      <c r="CE32" s="168"/>
      <c r="CF32" s="168"/>
      <c r="CG32" s="168"/>
      <c r="CH32" s="168"/>
      <c r="CI32" s="168"/>
      <c r="CJ32" s="168"/>
      <c r="CK32" s="168"/>
      <c r="CL32" s="168"/>
      <c r="CM32" s="168"/>
      <c r="CN32" s="168"/>
      <c r="CO32" s="168" t="s">
        <v>179</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411" t="s">
        <v>180</v>
      </c>
      <c r="D33" s="411"/>
      <c r="E33" s="376" t="s">
        <v>181</v>
      </c>
      <c r="F33" s="376"/>
      <c r="G33" s="376"/>
      <c r="H33" s="376"/>
      <c r="I33" s="376"/>
      <c r="J33" s="376"/>
      <c r="K33" s="376"/>
      <c r="L33" s="376"/>
      <c r="M33" s="376"/>
      <c r="N33" s="376"/>
      <c r="O33" s="376"/>
      <c r="P33" s="376"/>
      <c r="Q33" s="376"/>
      <c r="R33" s="376"/>
      <c r="S33" s="376"/>
      <c r="T33" s="169"/>
      <c r="U33" s="411" t="s">
        <v>180</v>
      </c>
      <c r="V33" s="411"/>
      <c r="W33" s="376" t="s">
        <v>181</v>
      </c>
      <c r="X33" s="376"/>
      <c r="Y33" s="376"/>
      <c r="Z33" s="376"/>
      <c r="AA33" s="376"/>
      <c r="AB33" s="376"/>
      <c r="AC33" s="376"/>
      <c r="AD33" s="376"/>
      <c r="AE33" s="376"/>
      <c r="AF33" s="376"/>
      <c r="AG33" s="376"/>
      <c r="AH33" s="376"/>
      <c r="AI33" s="376"/>
      <c r="AJ33" s="376"/>
      <c r="AK33" s="376"/>
      <c r="AL33" s="169"/>
      <c r="AM33" s="411" t="s">
        <v>180</v>
      </c>
      <c r="AN33" s="411"/>
      <c r="AO33" s="376" t="s">
        <v>181</v>
      </c>
      <c r="AP33" s="376"/>
      <c r="AQ33" s="376"/>
      <c r="AR33" s="376"/>
      <c r="AS33" s="376"/>
      <c r="AT33" s="376"/>
      <c r="AU33" s="376"/>
      <c r="AV33" s="376"/>
      <c r="AW33" s="376"/>
      <c r="AX33" s="376"/>
      <c r="AY33" s="376"/>
      <c r="AZ33" s="376"/>
      <c r="BA33" s="376"/>
      <c r="BB33" s="376"/>
      <c r="BC33" s="376"/>
      <c r="BD33" s="170"/>
      <c r="BE33" s="376" t="s">
        <v>182</v>
      </c>
      <c r="BF33" s="376"/>
      <c r="BG33" s="376" t="s">
        <v>183</v>
      </c>
      <c r="BH33" s="376"/>
      <c r="BI33" s="376"/>
      <c r="BJ33" s="376"/>
      <c r="BK33" s="376"/>
      <c r="BL33" s="376"/>
      <c r="BM33" s="376"/>
      <c r="BN33" s="376"/>
      <c r="BO33" s="376"/>
      <c r="BP33" s="376"/>
      <c r="BQ33" s="376"/>
      <c r="BR33" s="376"/>
      <c r="BS33" s="376"/>
      <c r="BT33" s="376"/>
      <c r="BU33" s="376"/>
      <c r="BV33" s="170"/>
      <c r="BW33" s="411" t="s">
        <v>182</v>
      </c>
      <c r="BX33" s="411"/>
      <c r="BY33" s="376" t="s">
        <v>184</v>
      </c>
      <c r="BZ33" s="376"/>
      <c r="CA33" s="376"/>
      <c r="CB33" s="376"/>
      <c r="CC33" s="376"/>
      <c r="CD33" s="376"/>
      <c r="CE33" s="376"/>
      <c r="CF33" s="376"/>
      <c r="CG33" s="376"/>
      <c r="CH33" s="376"/>
      <c r="CI33" s="376"/>
      <c r="CJ33" s="376"/>
      <c r="CK33" s="376"/>
      <c r="CL33" s="376"/>
      <c r="CM33" s="376"/>
      <c r="CN33" s="169"/>
      <c r="CO33" s="411" t="s">
        <v>180</v>
      </c>
      <c r="CP33" s="411"/>
      <c r="CQ33" s="376" t="s">
        <v>185</v>
      </c>
      <c r="CR33" s="376"/>
      <c r="CS33" s="376"/>
      <c r="CT33" s="376"/>
      <c r="CU33" s="376"/>
      <c r="CV33" s="376"/>
      <c r="CW33" s="376"/>
      <c r="CX33" s="376"/>
      <c r="CY33" s="376"/>
      <c r="CZ33" s="376"/>
      <c r="DA33" s="376"/>
      <c r="DB33" s="376"/>
      <c r="DC33" s="376"/>
      <c r="DD33" s="376"/>
      <c r="DE33" s="376"/>
      <c r="DF33" s="169"/>
      <c r="DG33" s="376" t="s">
        <v>186</v>
      </c>
      <c r="DH33" s="376"/>
      <c r="DI33" s="171"/>
      <c r="DJ33" s="139"/>
      <c r="DK33" s="139"/>
      <c r="DL33" s="139"/>
      <c r="DM33" s="139"/>
      <c r="DN33" s="139"/>
      <c r="DO33" s="139"/>
    </row>
    <row r="34" spans="1:119" ht="32.25" customHeight="1" x14ac:dyDescent="0.15">
      <c r="A34" s="140"/>
      <c r="B34" s="166"/>
      <c r="C34" s="568">
        <f>IF(E34="","",1)</f>
        <v>1</v>
      </c>
      <c r="D34" s="568"/>
      <c r="E34" s="569" t="str">
        <f>IF('各会計、関係団体の財政状況及び健全化判断比率'!B7="","",'各会計、関係団体の財政状況及び健全化判断比率'!B7)</f>
        <v>一般会計</v>
      </c>
      <c r="F34" s="569"/>
      <c r="G34" s="569"/>
      <c r="H34" s="569"/>
      <c r="I34" s="569"/>
      <c r="J34" s="569"/>
      <c r="K34" s="569"/>
      <c r="L34" s="569"/>
      <c r="M34" s="569"/>
      <c r="N34" s="569"/>
      <c r="O34" s="569"/>
      <c r="P34" s="569"/>
      <c r="Q34" s="569"/>
      <c r="R34" s="569"/>
      <c r="S34" s="569"/>
      <c r="T34" s="167"/>
      <c r="U34" s="568">
        <f>IF(W34="","",MAX(C34:D43)+1)</f>
        <v>6</v>
      </c>
      <c r="V34" s="568"/>
      <c r="W34" s="569" t="str">
        <f>IF('各会計、関係団体の財政状況及び健全化判断比率'!B28="","",'各会計、関係団体の財政状況及び健全化判断比率'!B28)</f>
        <v>国民健康保険事業特別会計</v>
      </c>
      <c r="X34" s="569"/>
      <c r="Y34" s="569"/>
      <c r="Z34" s="569"/>
      <c r="AA34" s="569"/>
      <c r="AB34" s="569"/>
      <c r="AC34" s="569"/>
      <c r="AD34" s="569"/>
      <c r="AE34" s="569"/>
      <c r="AF34" s="569"/>
      <c r="AG34" s="569"/>
      <c r="AH34" s="569"/>
      <c r="AI34" s="569"/>
      <c r="AJ34" s="569"/>
      <c r="AK34" s="569"/>
      <c r="AL34" s="167"/>
      <c r="AM34" s="568">
        <f>IF(AO34="","",MAX(C34:D43,U34:V43)+1)</f>
        <v>9</v>
      </c>
      <c r="AN34" s="568"/>
      <c r="AO34" s="569" t="str">
        <f>IF('各会計、関係団体の財政状況及び健全化判断比率'!B31="","",'各会計、関係団体の財政状況及び健全化判断比率'!B31)</f>
        <v>水道事業会計</v>
      </c>
      <c r="AP34" s="569"/>
      <c r="AQ34" s="569"/>
      <c r="AR34" s="569"/>
      <c r="AS34" s="569"/>
      <c r="AT34" s="569"/>
      <c r="AU34" s="569"/>
      <c r="AV34" s="569"/>
      <c r="AW34" s="569"/>
      <c r="AX34" s="569"/>
      <c r="AY34" s="569"/>
      <c r="AZ34" s="569"/>
      <c r="BA34" s="569"/>
      <c r="BB34" s="569"/>
      <c r="BC34" s="569"/>
      <c r="BD34" s="167"/>
      <c r="BE34" s="568" t="str">
        <f>IF(BG34="","",MAX(C34:D43,U34:V43,AM34:AN43)+1)</f>
        <v/>
      </c>
      <c r="BF34" s="568"/>
      <c r="BG34" s="569"/>
      <c r="BH34" s="569"/>
      <c r="BI34" s="569"/>
      <c r="BJ34" s="569"/>
      <c r="BK34" s="569"/>
      <c r="BL34" s="569"/>
      <c r="BM34" s="569"/>
      <c r="BN34" s="569"/>
      <c r="BO34" s="569"/>
      <c r="BP34" s="569"/>
      <c r="BQ34" s="569"/>
      <c r="BR34" s="569"/>
      <c r="BS34" s="569"/>
      <c r="BT34" s="569"/>
      <c r="BU34" s="569"/>
      <c r="BV34" s="167"/>
      <c r="BW34" s="568">
        <f>IF(BY34="","",MAX(C34:D43,U34:V43,AM34:AN43,BE34:BF43)+1)</f>
        <v>11</v>
      </c>
      <c r="BX34" s="568"/>
      <c r="BY34" s="569" t="str">
        <f>IF('各会計、関係団体の財政状況及び健全化判断比率'!B68="","",'各会計、関係団体の財政状況及び健全化判断比率'!B68)</f>
        <v>沖縄県市町村自治会館管理組合</v>
      </c>
      <c r="BZ34" s="569"/>
      <c r="CA34" s="569"/>
      <c r="CB34" s="569"/>
      <c r="CC34" s="569"/>
      <c r="CD34" s="569"/>
      <c r="CE34" s="569"/>
      <c r="CF34" s="569"/>
      <c r="CG34" s="569"/>
      <c r="CH34" s="569"/>
      <c r="CI34" s="569"/>
      <c r="CJ34" s="569"/>
      <c r="CK34" s="569"/>
      <c r="CL34" s="569"/>
      <c r="CM34" s="569"/>
      <c r="CN34" s="167"/>
      <c r="CO34" s="568">
        <f>IF(CQ34="","",MAX(C34:D43,U34:V43,AM34:AN43,BE34:BF43,BW34:BX43)+1)</f>
        <v>21</v>
      </c>
      <c r="CP34" s="568"/>
      <c r="CQ34" s="569" t="str">
        <f>IF('各会計、関係団体の財政状況及び健全化判断比率'!BS7="","",'各会計、関係団体の財政状況及び健全化判断比率'!BS7)</f>
        <v>泊ふ頭開発株式会社</v>
      </c>
      <c r="CR34" s="569"/>
      <c r="CS34" s="569"/>
      <c r="CT34" s="569"/>
      <c r="CU34" s="569"/>
      <c r="CV34" s="569"/>
      <c r="CW34" s="569"/>
      <c r="CX34" s="569"/>
      <c r="CY34" s="569"/>
      <c r="CZ34" s="569"/>
      <c r="DA34" s="569"/>
      <c r="DB34" s="569"/>
      <c r="DC34" s="569"/>
      <c r="DD34" s="569"/>
      <c r="DE34" s="569"/>
      <c r="DF34" s="164"/>
      <c r="DG34" s="570" t="str">
        <f>IF('各会計、関係団体の財政状況及び健全化判断比率'!BR7="","",'各会計、関係団体の財政状況及び健全化判断比率'!BR7)</f>
        <v/>
      </c>
      <c r="DH34" s="570"/>
      <c r="DI34" s="171"/>
      <c r="DJ34" s="139"/>
      <c r="DK34" s="139"/>
      <c r="DL34" s="139"/>
      <c r="DM34" s="139"/>
      <c r="DN34" s="139"/>
      <c r="DO34" s="139"/>
    </row>
    <row r="35" spans="1:119" ht="32.25" customHeight="1" x14ac:dyDescent="0.15">
      <c r="A35" s="140"/>
      <c r="B35" s="166"/>
      <c r="C35" s="568">
        <f>IF(E35="","",C34+1)</f>
        <v>2</v>
      </c>
      <c r="D35" s="568"/>
      <c r="E35" s="569" t="str">
        <f>IF('各会計、関係団体の財政状況及び健全化判断比率'!B8="","",'各会計、関係団体の財政状況及び健全化判断比率'!B8)</f>
        <v>土地区画整理事業特別会計</v>
      </c>
      <c r="F35" s="569"/>
      <c r="G35" s="569"/>
      <c r="H35" s="569"/>
      <c r="I35" s="569"/>
      <c r="J35" s="569"/>
      <c r="K35" s="569"/>
      <c r="L35" s="569"/>
      <c r="M35" s="569"/>
      <c r="N35" s="569"/>
      <c r="O35" s="569"/>
      <c r="P35" s="569"/>
      <c r="Q35" s="569"/>
      <c r="R35" s="569"/>
      <c r="S35" s="569"/>
      <c r="T35" s="167"/>
      <c r="U35" s="568">
        <f>IF(W35="","",U34+1)</f>
        <v>7</v>
      </c>
      <c r="V35" s="568"/>
      <c r="W35" s="569" t="str">
        <f>IF('各会計、関係団体の財政状況及び健全化判断比率'!B29="","",'各会計、関係団体の財政状況及び健全化判断比率'!B29)</f>
        <v>介護保険事業特別会計</v>
      </c>
      <c r="X35" s="569"/>
      <c r="Y35" s="569"/>
      <c r="Z35" s="569"/>
      <c r="AA35" s="569"/>
      <c r="AB35" s="569"/>
      <c r="AC35" s="569"/>
      <c r="AD35" s="569"/>
      <c r="AE35" s="569"/>
      <c r="AF35" s="569"/>
      <c r="AG35" s="569"/>
      <c r="AH35" s="569"/>
      <c r="AI35" s="569"/>
      <c r="AJ35" s="569"/>
      <c r="AK35" s="569"/>
      <c r="AL35" s="167"/>
      <c r="AM35" s="568">
        <f t="shared" ref="AM35:AM43" si="0">IF(AO35="","",AM34+1)</f>
        <v>10</v>
      </c>
      <c r="AN35" s="568"/>
      <c r="AO35" s="569" t="str">
        <f>IF('各会計、関係団体の財政状況及び健全化判断比率'!B32="","",'各会計、関係団体の財政状況及び健全化判断比率'!B32)</f>
        <v>下水道事業会計</v>
      </c>
      <c r="AP35" s="569"/>
      <c r="AQ35" s="569"/>
      <c r="AR35" s="569"/>
      <c r="AS35" s="569"/>
      <c r="AT35" s="569"/>
      <c r="AU35" s="569"/>
      <c r="AV35" s="569"/>
      <c r="AW35" s="569"/>
      <c r="AX35" s="569"/>
      <c r="AY35" s="569"/>
      <c r="AZ35" s="569"/>
      <c r="BA35" s="569"/>
      <c r="BB35" s="569"/>
      <c r="BC35" s="569"/>
      <c r="BD35" s="167"/>
      <c r="BE35" s="568" t="str">
        <f t="shared" ref="BE35:BE43" si="1">IF(BG35="","",BE34+1)</f>
        <v/>
      </c>
      <c r="BF35" s="568"/>
      <c r="BG35" s="569"/>
      <c r="BH35" s="569"/>
      <c r="BI35" s="569"/>
      <c r="BJ35" s="569"/>
      <c r="BK35" s="569"/>
      <c r="BL35" s="569"/>
      <c r="BM35" s="569"/>
      <c r="BN35" s="569"/>
      <c r="BO35" s="569"/>
      <c r="BP35" s="569"/>
      <c r="BQ35" s="569"/>
      <c r="BR35" s="569"/>
      <c r="BS35" s="569"/>
      <c r="BT35" s="569"/>
      <c r="BU35" s="569"/>
      <c r="BV35" s="167"/>
      <c r="BW35" s="568">
        <f t="shared" ref="BW35:BW43" si="2">IF(BY35="","",BW34+1)</f>
        <v>12</v>
      </c>
      <c r="BX35" s="568"/>
      <c r="BY35" s="569" t="str">
        <f>IF('各会計、関係団体の財政状況及び健全化判断比率'!B69="","",'各会計、関係団体の財政状況及び健全化判断比率'!B69)</f>
        <v>南部広域市町村圏事務組合（一般会計）</v>
      </c>
      <c r="BZ35" s="569"/>
      <c r="CA35" s="569"/>
      <c r="CB35" s="569"/>
      <c r="CC35" s="569"/>
      <c r="CD35" s="569"/>
      <c r="CE35" s="569"/>
      <c r="CF35" s="569"/>
      <c r="CG35" s="569"/>
      <c r="CH35" s="569"/>
      <c r="CI35" s="569"/>
      <c r="CJ35" s="569"/>
      <c r="CK35" s="569"/>
      <c r="CL35" s="569"/>
      <c r="CM35" s="569"/>
      <c r="CN35" s="167"/>
      <c r="CO35" s="568">
        <f t="shared" ref="CO35:CO43" si="3">IF(CQ35="","",CO34+1)</f>
        <v>22</v>
      </c>
      <c r="CP35" s="568"/>
      <c r="CQ35" s="569" t="str">
        <f>IF('各会計、関係団体の財政状況及び健全化判断比率'!BS8="","",'各会計、関係団体の財政状況及び健全化判断比率'!BS8)</f>
        <v>那覇市土地開発公社</v>
      </c>
      <c r="CR35" s="569"/>
      <c r="CS35" s="569"/>
      <c r="CT35" s="569"/>
      <c r="CU35" s="569"/>
      <c r="CV35" s="569"/>
      <c r="CW35" s="569"/>
      <c r="CX35" s="569"/>
      <c r="CY35" s="569"/>
      <c r="CZ35" s="569"/>
      <c r="DA35" s="569"/>
      <c r="DB35" s="569"/>
      <c r="DC35" s="569"/>
      <c r="DD35" s="569"/>
      <c r="DE35" s="569"/>
      <c r="DF35" s="164"/>
      <c r="DG35" s="570" t="str">
        <f>IF('各会計、関係団体の財政状況及び健全化判断比率'!BR8="","",'各会計、関係団体の財政状況及び健全化判断比率'!BR8)</f>
        <v/>
      </c>
      <c r="DH35" s="570"/>
      <c r="DI35" s="171"/>
      <c r="DJ35" s="139"/>
      <c r="DK35" s="139"/>
      <c r="DL35" s="139"/>
      <c r="DM35" s="139"/>
      <c r="DN35" s="139"/>
      <c r="DO35" s="139"/>
    </row>
    <row r="36" spans="1:119" ht="32.25" customHeight="1" x14ac:dyDescent="0.15">
      <c r="A36" s="140"/>
      <c r="B36" s="166"/>
      <c r="C36" s="568">
        <f>IF(E36="","",C35+1)</f>
        <v>3</v>
      </c>
      <c r="D36" s="568"/>
      <c r="E36" s="569" t="str">
        <f>IF('各会計、関係団体の財政状況及び健全化判断比率'!B9="","",'各会計、関係団体の財政状況及び健全化判断比率'!B9)</f>
        <v>市街地再開発事業特別会計</v>
      </c>
      <c r="F36" s="569"/>
      <c r="G36" s="569"/>
      <c r="H36" s="569"/>
      <c r="I36" s="569"/>
      <c r="J36" s="569"/>
      <c r="K36" s="569"/>
      <c r="L36" s="569"/>
      <c r="M36" s="569"/>
      <c r="N36" s="569"/>
      <c r="O36" s="569"/>
      <c r="P36" s="569"/>
      <c r="Q36" s="569"/>
      <c r="R36" s="569"/>
      <c r="S36" s="569"/>
      <c r="T36" s="167"/>
      <c r="U36" s="568">
        <f t="shared" ref="U36:U43" si="4">IF(W36="","",U35+1)</f>
        <v>8</v>
      </c>
      <c r="V36" s="568"/>
      <c r="W36" s="569" t="str">
        <f>IF('各会計、関係団体の財政状況及び健全化判断比率'!B30="","",'各会計、関係団体の財政状況及び健全化判断比率'!B30)</f>
        <v>後期高齢者医療特別会計</v>
      </c>
      <c r="X36" s="569"/>
      <c r="Y36" s="569"/>
      <c r="Z36" s="569"/>
      <c r="AA36" s="569"/>
      <c r="AB36" s="569"/>
      <c r="AC36" s="569"/>
      <c r="AD36" s="569"/>
      <c r="AE36" s="569"/>
      <c r="AF36" s="569"/>
      <c r="AG36" s="569"/>
      <c r="AH36" s="569"/>
      <c r="AI36" s="569"/>
      <c r="AJ36" s="569"/>
      <c r="AK36" s="569"/>
      <c r="AL36" s="167"/>
      <c r="AM36" s="568" t="str">
        <f t="shared" si="0"/>
        <v/>
      </c>
      <c r="AN36" s="568"/>
      <c r="AO36" s="569"/>
      <c r="AP36" s="569"/>
      <c r="AQ36" s="569"/>
      <c r="AR36" s="569"/>
      <c r="AS36" s="569"/>
      <c r="AT36" s="569"/>
      <c r="AU36" s="569"/>
      <c r="AV36" s="569"/>
      <c r="AW36" s="569"/>
      <c r="AX36" s="569"/>
      <c r="AY36" s="569"/>
      <c r="AZ36" s="569"/>
      <c r="BA36" s="569"/>
      <c r="BB36" s="569"/>
      <c r="BC36" s="569"/>
      <c r="BD36" s="167"/>
      <c r="BE36" s="568" t="str">
        <f t="shared" si="1"/>
        <v/>
      </c>
      <c r="BF36" s="568"/>
      <c r="BG36" s="569"/>
      <c r="BH36" s="569"/>
      <c r="BI36" s="569"/>
      <c r="BJ36" s="569"/>
      <c r="BK36" s="569"/>
      <c r="BL36" s="569"/>
      <c r="BM36" s="569"/>
      <c r="BN36" s="569"/>
      <c r="BO36" s="569"/>
      <c r="BP36" s="569"/>
      <c r="BQ36" s="569"/>
      <c r="BR36" s="569"/>
      <c r="BS36" s="569"/>
      <c r="BT36" s="569"/>
      <c r="BU36" s="569"/>
      <c r="BV36" s="167"/>
      <c r="BW36" s="568">
        <f t="shared" si="2"/>
        <v>13</v>
      </c>
      <c r="BX36" s="568"/>
      <c r="BY36" s="569" t="str">
        <f>IF('各会計、関係団体の財政状況及び健全化判断比率'!B70="","",'各会計、関係団体の財政状況及び健全化判断比率'!B70)</f>
        <v>南部広域市町村圏事務組合（ふるさと市町村圏基金特別会計）</v>
      </c>
      <c r="BZ36" s="569"/>
      <c r="CA36" s="569"/>
      <c r="CB36" s="569"/>
      <c r="CC36" s="569"/>
      <c r="CD36" s="569"/>
      <c r="CE36" s="569"/>
      <c r="CF36" s="569"/>
      <c r="CG36" s="569"/>
      <c r="CH36" s="569"/>
      <c r="CI36" s="569"/>
      <c r="CJ36" s="569"/>
      <c r="CK36" s="569"/>
      <c r="CL36" s="569"/>
      <c r="CM36" s="569"/>
      <c r="CN36" s="167"/>
      <c r="CO36" s="568">
        <f t="shared" si="3"/>
        <v>23</v>
      </c>
      <c r="CP36" s="568"/>
      <c r="CQ36" s="569" t="str">
        <f>IF('各会計、関係団体の財政状況及び健全化判断比率'!BS9="","",'各会計、関係団体の財政状況及び健全化判断比率'!BS9)</f>
        <v>地方独立行政法人那覇市立病院</v>
      </c>
      <c r="CR36" s="569"/>
      <c r="CS36" s="569"/>
      <c r="CT36" s="569"/>
      <c r="CU36" s="569"/>
      <c r="CV36" s="569"/>
      <c r="CW36" s="569"/>
      <c r="CX36" s="569"/>
      <c r="CY36" s="569"/>
      <c r="CZ36" s="569"/>
      <c r="DA36" s="569"/>
      <c r="DB36" s="569"/>
      <c r="DC36" s="569"/>
      <c r="DD36" s="569"/>
      <c r="DE36" s="569"/>
      <c r="DF36" s="164"/>
      <c r="DG36" s="570" t="str">
        <f>IF('各会計、関係団体の財政状況及び健全化判断比率'!BR9="","",'各会計、関係団体の財政状況及び健全化判断比率'!BR9)</f>
        <v/>
      </c>
      <c r="DH36" s="570"/>
      <c r="DI36" s="171"/>
      <c r="DJ36" s="139"/>
      <c r="DK36" s="139"/>
      <c r="DL36" s="139"/>
      <c r="DM36" s="139"/>
      <c r="DN36" s="139"/>
      <c r="DO36" s="139"/>
    </row>
    <row r="37" spans="1:119" ht="32.25" customHeight="1" x14ac:dyDescent="0.15">
      <c r="A37" s="140"/>
      <c r="B37" s="166"/>
      <c r="C37" s="568">
        <f>IF(E37="","",C36+1)</f>
        <v>4</v>
      </c>
      <c r="D37" s="568"/>
      <c r="E37" s="569" t="str">
        <f>IF('各会計、関係団体の財政状況及び健全化判断比率'!B10="","",'各会計、関係団体の財政状況及び健全化判断比率'!B10)</f>
        <v>病院事業債管理特別会計</v>
      </c>
      <c r="F37" s="569"/>
      <c r="G37" s="569"/>
      <c r="H37" s="569"/>
      <c r="I37" s="569"/>
      <c r="J37" s="569"/>
      <c r="K37" s="569"/>
      <c r="L37" s="569"/>
      <c r="M37" s="569"/>
      <c r="N37" s="569"/>
      <c r="O37" s="569"/>
      <c r="P37" s="569"/>
      <c r="Q37" s="569"/>
      <c r="R37" s="569"/>
      <c r="S37" s="569"/>
      <c r="T37" s="167"/>
      <c r="U37" s="568" t="str">
        <f t="shared" si="4"/>
        <v/>
      </c>
      <c r="V37" s="568"/>
      <c r="W37" s="569"/>
      <c r="X37" s="569"/>
      <c r="Y37" s="569"/>
      <c r="Z37" s="569"/>
      <c r="AA37" s="569"/>
      <c r="AB37" s="569"/>
      <c r="AC37" s="569"/>
      <c r="AD37" s="569"/>
      <c r="AE37" s="569"/>
      <c r="AF37" s="569"/>
      <c r="AG37" s="569"/>
      <c r="AH37" s="569"/>
      <c r="AI37" s="569"/>
      <c r="AJ37" s="569"/>
      <c r="AK37" s="569"/>
      <c r="AL37" s="167"/>
      <c r="AM37" s="568" t="str">
        <f t="shared" si="0"/>
        <v/>
      </c>
      <c r="AN37" s="568"/>
      <c r="AO37" s="569"/>
      <c r="AP37" s="569"/>
      <c r="AQ37" s="569"/>
      <c r="AR37" s="569"/>
      <c r="AS37" s="569"/>
      <c r="AT37" s="569"/>
      <c r="AU37" s="569"/>
      <c r="AV37" s="569"/>
      <c r="AW37" s="569"/>
      <c r="AX37" s="569"/>
      <c r="AY37" s="569"/>
      <c r="AZ37" s="569"/>
      <c r="BA37" s="569"/>
      <c r="BB37" s="569"/>
      <c r="BC37" s="569"/>
      <c r="BD37" s="167"/>
      <c r="BE37" s="568" t="str">
        <f t="shared" si="1"/>
        <v/>
      </c>
      <c r="BF37" s="568"/>
      <c r="BG37" s="569"/>
      <c r="BH37" s="569"/>
      <c r="BI37" s="569"/>
      <c r="BJ37" s="569"/>
      <c r="BK37" s="569"/>
      <c r="BL37" s="569"/>
      <c r="BM37" s="569"/>
      <c r="BN37" s="569"/>
      <c r="BO37" s="569"/>
      <c r="BP37" s="569"/>
      <c r="BQ37" s="569"/>
      <c r="BR37" s="569"/>
      <c r="BS37" s="569"/>
      <c r="BT37" s="569"/>
      <c r="BU37" s="569"/>
      <c r="BV37" s="167"/>
      <c r="BW37" s="568">
        <f t="shared" si="2"/>
        <v>14</v>
      </c>
      <c r="BX37" s="568"/>
      <c r="BY37" s="569" t="str">
        <f>IF('各会計、関係団体の財政状況及び健全化判断比率'!B71="","",'各会計、関係団体の財政状況及び健全化判断比率'!B71)</f>
        <v>南部広域市町村圏事務組合（いなんせ斎苑特別会計）</v>
      </c>
      <c r="BZ37" s="569"/>
      <c r="CA37" s="569"/>
      <c r="CB37" s="569"/>
      <c r="CC37" s="569"/>
      <c r="CD37" s="569"/>
      <c r="CE37" s="569"/>
      <c r="CF37" s="569"/>
      <c r="CG37" s="569"/>
      <c r="CH37" s="569"/>
      <c r="CI37" s="569"/>
      <c r="CJ37" s="569"/>
      <c r="CK37" s="569"/>
      <c r="CL37" s="569"/>
      <c r="CM37" s="569"/>
      <c r="CN37" s="167"/>
      <c r="CO37" s="568" t="str">
        <f t="shared" si="3"/>
        <v/>
      </c>
      <c r="CP37" s="568"/>
      <c r="CQ37" s="569" t="str">
        <f>IF('各会計、関係団体の財政状況及び健全化判断比率'!BS10="","",'各会計、関係団体の財政状況及び健全化判断比率'!BS10)</f>
        <v/>
      </c>
      <c r="CR37" s="569"/>
      <c r="CS37" s="569"/>
      <c r="CT37" s="569"/>
      <c r="CU37" s="569"/>
      <c r="CV37" s="569"/>
      <c r="CW37" s="569"/>
      <c r="CX37" s="569"/>
      <c r="CY37" s="569"/>
      <c r="CZ37" s="569"/>
      <c r="DA37" s="569"/>
      <c r="DB37" s="569"/>
      <c r="DC37" s="569"/>
      <c r="DD37" s="569"/>
      <c r="DE37" s="569"/>
      <c r="DF37" s="164"/>
      <c r="DG37" s="570" t="str">
        <f>IF('各会計、関係団体の財政状況及び健全化判断比率'!BR10="","",'各会計、関係団体の財政状況及び健全化判断比率'!BR10)</f>
        <v/>
      </c>
      <c r="DH37" s="570"/>
      <c r="DI37" s="171"/>
      <c r="DJ37" s="139"/>
      <c r="DK37" s="139"/>
      <c r="DL37" s="139"/>
      <c r="DM37" s="139"/>
      <c r="DN37" s="139"/>
      <c r="DO37" s="139"/>
    </row>
    <row r="38" spans="1:119" ht="32.25" customHeight="1" x14ac:dyDescent="0.15">
      <c r="A38" s="140"/>
      <c r="B38" s="166"/>
      <c r="C38" s="568">
        <f t="shared" ref="C38:C43" si="5">IF(E38="","",C37+1)</f>
        <v>5</v>
      </c>
      <c r="D38" s="568"/>
      <c r="E38" s="569" t="str">
        <f>IF('各会計、関係団体の財政状況及び健全化判断比率'!B11="","",'各会計、関係団体の財政状況及び健全化判断比率'!B11)</f>
        <v>母子父子寡婦福祉資金貸付事業特別会計</v>
      </c>
      <c r="F38" s="569"/>
      <c r="G38" s="569"/>
      <c r="H38" s="569"/>
      <c r="I38" s="569"/>
      <c r="J38" s="569"/>
      <c r="K38" s="569"/>
      <c r="L38" s="569"/>
      <c r="M38" s="569"/>
      <c r="N38" s="569"/>
      <c r="O38" s="569"/>
      <c r="P38" s="569"/>
      <c r="Q38" s="569"/>
      <c r="R38" s="569"/>
      <c r="S38" s="569"/>
      <c r="T38" s="167"/>
      <c r="U38" s="568" t="str">
        <f t="shared" si="4"/>
        <v/>
      </c>
      <c r="V38" s="568"/>
      <c r="W38" s="569"/>
      <c r="X38" s="569"/>
      <c r="Y38" s="569"/>
      <c r="Z38" s="569"/>
      <c r="AA38" s="569"/>
      <c r="AB38" s="569"/>
      <c r="AC38" s="569"/>
      <c r="AD38" s="569"/>
      <c r="AE38" s="569"/>
      <c r="AF38" s="569"/>
      <c r="AG38" s="569"/>
      <c r="AH38" s="569"/>
      <c r="AI38" s="569"/>
      <c r="AJ38" s="569"/>
      <c r="AK38" s="569"/>
      <c r="AL38" s="167"/>
      <c r="AM38" s="568" t="str">
        <f t="shared" si="0"/>
        <v/>
      </c>
      <c r="AN38" s="568"/>
      <c r="AO38" s="569"/>
      <c r="AP38" s="569"/>
      <c r="AQ38" s="569"/>
      <c r="AR38" s="569"/>
      <c r="AS38" s="569"/>
      <c r="AT38" s="569"/>
      <c r="AU38" s="569"/>
      <c r="AV38" s="569"/>
      <c r="AW38" s="569"/>
      <c r="AX38" s="569"/>
      <c r="AY38" s="569"/>
      <c r="AZ38" s="569"/>
      <c r="BA38" s="569"/>
      <c r="BB38" s="569"/>
      <c r="BC38" s="569"/>
      <c r="BD38" s="167"/>
      <c r="BE38" s="568" t="str">
        <f t="shared" si="1"/>
        <v/>
      </c>
      <c r="BF38" s="568"/>
      <c r="BG38" s="569"/>
      <c r="BH38" s="569"/>
      <c r="BI38" s="569"/>
      <c r="BJ38" s="569"/>
      <c r="BK38" s="569"/>
      <c r="BL38" s="569"/>
      <c r="BM38" s="569"/>
      <c r="BN38" s="569"/>
      <c r="BO38" s="569"/>
      <c r="BP38" s="569"/>
      <c r="BQ38" s="569"/>
      <c r="BR38" s="569"/>
      <c r="BS38" s="569"/>
      <c r="BT38" s="569"/>
      <c r="BU38" s="569"/>
      <c r="BV38" s="167"/>
      <c r="BW38" s="568">
        <f t="shared" si="2"/>
        <v>15</v>
      </c>
      <c r="BX38" s="568"/>
      <c r="BY38" s="569" t="str">
        <f>IF('各会計、関係団体の財政状況及び健全化判断比率'!B72="","",'各会計、関係団体の財政状況及び健全化判断比率'!B72)</f>
        <v>南部広域市町村圏事務組合南斎場特別会計</v>
      </c>
      <c r="BZ38" s="569"/>
      <c r="CA38" s="569"/>
      <c r="CB38" s="569"/>
      <c r="CC38" s="569"/>
      <c r="CD38" s="569"/>
      <c r="CE38" s="569"/>
      <c r="CF38" s="569"/>
      <c r="CG38" s="569"/>
      <c r="CH38" s="569"/>
      <c r="CI38" s="569"/>
      <c r="CJ38" s="569"/>
      <c r="CK38" s="569"/>
      <c r="CL38" s="569"/>
      <c r="CM38" s="569"/>
      <c r="CN38" s="167"/>
      <c r="CO38" s="568" t="str">
        <f t="shared" si="3"/>
        <v/>
      </c>
      <c r="CP38" s="568"/>
      <c r="CQ38" s="569" t="str">
        <f>IF('各会計、関係団体の財政状況及び健全化判断比率'!BS11="","",'各会計、関係団体の財政状況及び健全化判断比率'!BS11)</f>
        <v/>
      </c>
      <c r="CR38" s="569"/>
      <c r="CS38" s="569"/>
      <c r="CT38" s="569"/>
      <c r="CU38" s="569"/>
      <c r="CV38" s="569"/>
      <c r="CW38" s="569"/>
      <c r="CX38" s="569"/>
      <c r="CY38" s="569"/>
      <c r="CZ38" s="569"/>
      <c r="DA38" s="569"/>
      <c r="DB38" s="569"/>
      <c r="DC38" s="569"/>
      <c r="DD38" s="569"/>
      <c r="DE38" s="569"/>
      <c r="DF38" s="164"/>
      <c r="DG38" s="570" t="str">
        <f>IF('各会計、関係団体の財政状況及び健全化判断比率'!BR11="","",'各会計、関係団体の財政状況及び健全化判断比率'!BR11)</f>
        <v/>
      </c>
      <c r="DH38" s="570"/>
      <c r="DI38" s="171"/>
      <c r="DJ38" s="139"/>
      <c r="DK38" s="139"/>
      <c r="DL38" s="139"/>
      <c r="DM38" s="139"/>
      <c r="DN38" s="139"/>
      <c r="DO38" s="139"/>
    </row>
    <row r="39" spans="1:119" ht="32.25" customHeight="1" x14ac:dyDescent="0.15">
      <c r="A39" s="140"/>
      <c r="B39" s="166"/>
      <c r="C39" s="568" t="str">
        <f t="shared" si="5"/>
        <v/>
      </c>
      <c r="D39" s="568"/>
      <c r="E39" s="569" t="str">
        <f>IF('各会計、関係団体の財政状況及び健全化判断比率'!B12="","",'各会計、関係団体の財政状況及び健全化判断比率'!B12)</f>
        <v/>
      </c>
      <c r="F39" s="569"/>
      <c r="G39" s="569"/>
      <c r="H39" s="569"/>
      <c r="I39" s="569"/>
      <c r="J39" s="569"/>
      <c r="K39" s="569"/>
      <c r="L39" s="569"/>
      <c r="M39" s="569"/>
      <c r="N39" s="569"/>
      <c r="O39" s="569"/>
      <c r="P39" s="569"/>
      <c r="Q39" s="569"/>
      <c r="R39" s="569"/>
      <c r="S39" s="569"/>
      <c r="T39" s="167"/>
      <c r="U39" s="568" t="str">
        <f t="shared" si="4"/>
        <v/>
      </c>
      <c r="V39" s="568"/>
      <c r="W39" s="569"/>
      <c r="X39" s="569"/>
      <c r="Y39" s="569"/>
      <c r="Z39" s="569"/>
      <c r="AA39" s="569"/>
      <c r="AB39" s="569"/>
      <c r="AC39" s="569"/>
      <c r="AD39" s="569"/>
      <c r="AE39" s="569"/>
      <c r="AF39" s="569"/>
      <c r="AG39" s="569"/>
      <c r="AH39" s="569"/>
      <c r="AI39" s="569"/>
      <c r="AJ39" s="569"/>
      <c r="AK39" s="569"/>
      <c r="AL39" s="167"/>
      <c r="AM39" s="568" t="str">
        <f t="shared" si="0"/>
        <v/>
      </c>
      <c r="AN39" s="568"/>
      <c r="AO39" s="569"/>
      <c r="AP39" s="569"/>
      <c r="AQ39" s="569"/>
      <c r="AR39" s="569"/>
      <c r="AS39" s="569"/>
      <c r="AT39" s="569"/>
      <c r="AU39" s="569"/>
      <c r="AV39" s="569"/>
      <c r="AW39" s="569"/>
      <c r="AX39" s="569"/>
      <c r="AY39" s="569"/>
      <c r="AZ39" s="569"/>
      <c r="BA39" s="569"/>
      <c r="BB39" s="569"/>
      <c r="BC39" s="569"/>
      <c r="BD39" s="167"/>
      <c r="BE39" s="568" t="str">
        <f t="shared" si="1"/>
        <v/>
      </c>
      <c r="BF39" s="568"/>
      <c r="BG39" s="569"/>
      <c r="BH39" s="569"/>
      <c r="BI39" s="569"/>
      <c r="BJ39" s="569"/>
      <c r="BK39" s="569"/>
      <c r="BL39" s="569"/>
      <c r="BM39" s="569"/>
      <c r="BN39" s="569"/>
      <c r="BO39" s="569"/>
      <c r="BP39" s="569"/>
      <c r="BQ39" s="569"/>
      <c r="BR39" s="569"/>
      <c r="BS39" s="569"/>
      <c r="BT39" s="569"/>
      <c r="BU39" s="569"/>
      <c r="BV39" s="167"/>
      <c r="BW39" s="568">
        <f t="shared" si="2"/>
        <v>16</v>
      </c>
      <c r="BX39" s="568"/>
      <c r="BY39" s="569" t="str">
        <f>IF('各会計、関係団体の財政状況及び健全化判断比率'!B73="","",'各会計、関係団体の財政状況及び健全化判断比率'!B73)</f>
        <v>那覇市・南風原町環境施設組合</v>
      </c>
      <c r="BZ39" s="569"/>
      <c r="CA39" s="569"/>
      <c r="CB39" s="569"/>
      <c r="CC39" s="569"/>
      <c r="CD39" s="569"/>
      <c r="CE39" s="569"/>
      <c r="CF39" s="569"/>
      <c r="CG39" s="569"/>
      <c r="CH39" s="569"/>
      <c r="CI39" s="569"/>
      <c r="CJ39" s="569"/>
      <c r="CK39" s="569"/>
      <c r="CL39" s="569"/>
      <c r="CM39" s="569"/>
      <c r="CN39" s="167"/>
      <c r="CO39" s="568" t="str">
        <f t="shared" si="3"/>
        <v/>
      </c>
      <c r="CP39" s="568"/>
      <c r="CQ39" s="569" t="str">
        <f>IF('各会計、関係団体の財政状況及び健全化判断比率'!BS12="","",'各会計、関係団体の財政状況及び健全化判断比率'!BS12)</f>
        <v/>
      </c>
      <c r="CR39" s="569"/>
      <c r="CS39" s="569"/>
      <c r="CT39" s="569"/>
      <c r="CU39" s="569"/>
      <c r="CV39" s="569"/>
      <c r="CW39" s="569"/>
      <c r="CX39" s="569"/>
      <c r="CY39" s="569"/>
      <c r="CZ39" s="569"/>
      <c r="DA39" s="569"/>
      <c r="DB39" s="569"/>
      <c r="DC39" s="569"/>
      <c r="DD39" s="569"/>
      <c r="DE39" s="569"/>
      <c r="DF39" s="164"/>
      <c r="DG39" s="570" t="str">
        <f>IF('各会計、関係団体の財政状況及び健全化判断比率'!BR12="","",'各会計、関係団体の財政状況及び健全化判断比率'!BR12)</f>
        <v/>
      </c>
      <c r="DH39" s="570"/>
      <c r="DI39" s="171"/>
      <c r="DJ39" s="139"/>
      <c r="DK39" s="139"/>
      <c r="DL39" s="139"/>
      <c r="DM39" s="139"/>
      <c r="DN39" s="139"/>
      <c r="DO39" s="139"/>
    </row>
    <row r="40" spans="1:119" ht="32.25" customHeight="1" x14ac:dyDescent="0.15">
      <c r="A40" s="140"/>
      <c r="B40" s="166"/>
      <c r="C40" s="568" t="str">
        <f t="shared" si="5"/>
        <v/>
      </c>
      <c r="D40" s="568"/>
      <c r="E40" s="569" t="str">
        <f>IF('各会計、関係団体の財政状況及び健全化判断比率'!B13="","",'各会計、関係団体の財政状況及び健全化判断比率'!B13)</f>
        <v/>
      </c>
      <c r="F40" s="569"/>
      <c r="G40" s="569"/>
      <c r="H40" s="569"/>
      <c r="I40" s="569"/>
      <c r="J40" s="569"/>
      <c r="K40" s="569"/>
      <c r="L40" s="569"/>
      <c r="M40" s="569"/>
      <c r="N40" s="569"/>
      <c r="O40" s="569"/>
      <c r="P40" s="569"/>
      <c r="Q40" s="569"/>
      <c r="R40" s="569"/>
      <c r="S40" s="569"/>
      <c r="T40" s="167"/>
      <c r="U40" s="568" t="str">
        <f t="shared" si="4"/>
        <v/>
      </c>
      <c r="V40" s="568"/>
      <c r="W40" s="569"/>
      <c r="X40" s="569"/>
      <c r="Y40" s="569"/>
      <c r="Z40" s="569"/>
      <c r="AA40" s="569"/>
      <c r="AB40" s="569"/>
      <c r="AC40" s="569"/>
      <c r="AD40" s="569"/>
      <c r="AE40" s="569"/>
      <c r="AF40" s="569"/>
      <c r="AG40" s="569"/>
      <c r="AH40" s="569"/>
      <c r="AI40" s="569"/>
      <c r="AJ40" s="569"/>
      <c r="AK40" s="569"/>
      <c r="AL40" s="167"/>
      <c r="AM40" s="568" t="str">
        <f t="shared" si="0"/>
        <v/>
      </c>
      <c r="AN40" s="568"/>
      <c r="AO40" s="569"/>
      <c r="AP40" s="569"/>
      <c r="AQ40" s="569"/>
      <c r="AR40" s="569"/>
      <c r="AS40" s="569"/>
      <c r="AT40" s="569"/>
      <c r="AU40" s="569"/>
      <c r="AV40" s="569"/>
      <c r="AW40" s="569"/>
      <c r="AX40" s="569"/>
      <c r="AY40" s="569"/>
      <c r="AZ40" s="569"/>
      <c r="BA40" s="569"/>
      <c r="BB40" s="569"/>
      <c r="BC40" s="569"/>
      <c r="BD40" s="167"/>
      <c r="BE40" s="568" t="str">
        <f t="shared" si="1"/>
        <v/>
      </c>
      <c r="BF40" s="568"/>
      <c r="BG40" s="569"/>
      <c r="BH40" s="569"/>
      <c r="BI40" s="569"/>
      <c r="BJ40" s="569"/>
      <c r="BK40" s="569"/>
      <c r="BL40" s="569"/>
      <c r="BM40" s="569"/>
      <c r="BN40" s="569"/>
      <c r="BO40" s="569"/>
      <c r="BP40" s="569"/>
      <c r="BQ40" s="569"/>
      <c r="BR40" s="569"/>
      <c r="BS40" s="569"/>
      <c r="BT40" s="569"/>
      <c r="BU40" s="569"/>
      <c r="BV40" s="167"/>
      <c r="BW40" s="568">
        <f t="shared" si="2"/>
        <v>17</v>
      </c>
      <c r="BX40" s="568"/>
      <c r="BY40" s="569" t="str">
        <f>IF('各会計、関係団体の財政状況及び健全化判断比率'!B74="","",'各会計、関係団体の財政状況及び健全化判断比率'!B74)</f>
        <v>那覇港管理組合（一般会計）</v>
      </c>
      <c r="BZ40" s="569"/>
      <c r="CA40" s="569"/>
      <c r="CB40" s="569"/>
      <c r="CC40" s="569"/>
      <c r="CD40" s="569"/>
      <c r="CE40" s="569"/>
      <c r="CF40" s="569"/>
      <c r="CG40" s="569"/>
      <c r="CH40" s="569"/>
      <c r="CI40" s="569"/>
      <c r="CJ40" s="569"/>
      <c r="CK40" s="569"/>
      <c r="CL40" s="569"/>
      <c r="CM40" s="569"/>
      <c r="CN40" s="167"/>
      <c r="CO40" s="568" t="str">
        <f t="shared" si="3"/>
        <v/>
      </c>
      <c r="CP40" s="568"/>
      <c r="CQ40" s="569" t="str">
        <f>IF('各会計、関係団体の財政状況及び健全化判断比率'!BS13="","",'各会計、関係団体の財政状況及び健全化判断比率'!BS13)</f>
        <v/>
      </c>
      <c r="CR40" s="569"/>
      <c r="CS40" s="569"/>
      <c r="CT40" s="569"/>
      <c r="CU40" s="569"/>
      <c r="CV40" s="569"/>
      <c r="CW40" s="569"/>
      <c r="CX40" s="569"/>
      <c r="CY40" s="569"/>
      <c r="CZ40" s="569"/>
      <c r="DA40" s="569"/>
      <c r="DB40" s="569"/>
      <c r="DC40" s="569"/>
      <c r="DD40" s="569"/>
      <c r="DE40" s="569"/>
      <c r="DF40" s="164"/>
      <c r="DG40" s="570" t="str">
        <f>IF('各会計、関係団体の財政状況及び健全化判断比率'!BR13="","",'各会計、関係団体の財政状況及び健全化判断比率'!BR13)</f>
        <v/>
      </c>
      <c r="DH40" s="570"/>
      <c r="DI40" s="171"/>
      <c r="DJ40" s="139"/>
      <c r="DK40" s="139"/>
      <c r="DL40" s="139"/>
      <c r="DM40" s="139"/>
      <c r="DN40" s="139"/>
      <c r="DO40" s="139"/>
    </row>
    <row r="41" spans="1:119" ht="32.25" customHeight="1" x14ac:dyDescent="0.15">
      <c r="A41" s="140"/>
      <c r="B41" s="166"/>
      <c r="C41" s="568" t="str">
        <f t="shared" si="5"/>
        <v/>
      </c>
      <c r="D41" s="568"/>
      <c r="E41" s="569" t="str">
        <f>IF('各会計、関係団体の財政状況及び健全化判断比率'!B14="","",'各会計、関係団体の財政状況及び健全化判断比率'!B14)</f>
        <v/>
      </c>
      <c r="F41" s="569"/>
      <c r="G41" s="569"/>
      <c r="H41" s="569"/>
      <c r="I41" s="569"/>
      <c r="J41" s="569"/>
      <c r="K41" s="569"/>
      <c r="L41" s="569"/>
      <c r="M41" s="569"/>
      <c r="N41" s="569"/>
      <c r="O41" s="569"/>
      <c r="P41" s="569"/>
      <c r="Q41" s="569"/>
      <c r="R41" s="569"/>
      <c r="S41" s="569"/>
      <c r="T41" s="167"/>
      <c r="U41" s="568" t="str">
        <f t="shared" si="4"/>
        <v/>
      </c>
      <c r="V41" s="568"/>
      <c r="W41" s="569"/>
      <c r="X41" s="569"/>
      <c r="Y41" s="569"/>
      <c r="Z41" s="569"/>
      <c r="AA41" s="569"/>
      <c r="AB41" s="569"/>
      <c r="AC41" s="569"/>
      <c r="AD41" s="569"/>
      <c r="AE41" s="569"/>
      <c r="AF41" s="569"/>
      <c r="AG41" s="569"/>
      <c r="AH41" s="569"/>
      <c r="AI41" s="569"/>
      <c r="AJ41" s="569"/>
      <c r="AK41" s="569"/>
      <c r="AL41" s="167"/>
      <c r="AM41" s="568" t="str">
        <f t="shared" si="0"/>
        <v/>
      </c>
      <c r="AN41" s="568"/>
      <c r="AO41" s="569"/>
      <c r="AP41" s="569"/>
      <c r="AQ41" s="569"/>
      <c r="AR41" s="569"/>
      <c r="AS41" s="569"/>
      <c r="AT41" s="569"/>
      <c r="AU41" s="569"/>
      <c r="AV41" s="569"/>
      <c r="AW41" s="569"/>
      <c r="AX41" s="569"/>
      <c r="AY41" s="569"/>
      <c r="AZ41" s="569"/>
      <c r="BA41" s="569"/>
      <c r="BB41" s="569"/>
      <c r="BC41" s="569"/>
      <c r="BD41" s="167"/>
      <c r="BE41" s="568" t="str">
        <f t="shared" si="1"/>
        <v/>
      </c>
      <c r="BF41" s="568"/>
      <c r="BG41" s="569"/>
      <c r="BH41" s="569"/>
      <c r="BI41" s="569"/>
      <c r="BJ41" s="569"/>
      <c r="BK41" s="569"/>
      <c r="BL41" s="569"/>
      <c r="BM41" s="569"/>
      <c r="BN41" s="569"/>
      <c r="BO41" s="569"/>
      <c r="BP41" s="569"/>
      <c r="BQ41" s="569"/>
      <c r="BR41" s="569"/>
      <c r="BS41" s="569"/>
      <c r="BT41" s="569"/>
      <c r="BU41" s="569"/>
      <c r="BV41" s="167"/>
      <c r="BW41" s="568">
        <f t="shared" si="2"/>
        <v>18</v>
      </c>
      <c r="BX41" s="568"/>
      <c r="BY41" s="569" t="str">
        <f>IF('各会計、関係団体の財政状況及び健全化判断比率'!B75="","",'各会計、関係団体の財政状況及び健全化判断比率'!B75)</f>
        <v>那覇港管理組合（特別会計）</v>
      </c>
      <c r="BZ41" s="569"/>
      <c r="CA41" s="569"/>
      <c r="CB41" s="569"/>
      <c r="CC41" s="569"/>
      <c r="CD41" s="569"/>
      <c r="CE41" s="569"/>
      <c r="CF41" s="569"/>
      <c r="CG41" s="569"/>
      <c r="CH41" s="569"/>
      <c r="CI41" s="569"/>
      <c r="CJ41" s="569"/>
      <c r="CK41" s="569"/>
      <c r="CL41" s="569"/>
      <c r="CM41" s="569"/>
      <c r="CN41" s="167"/>
      <c r="CO41" s="568" t="str">
        <f t="shared" si="3"/>
        <v/>
      </c>
      <c r="CP41" s="568"/>
      <c r="CQ41" s="569" t="str">
        <f>IF('各会計、関係団体の財政状況及び健全化判断比率'!BS14="","",'各会計、関係団体の財政状況及び健全化判断比率'!BS14)</f>
        <v/>
      </c>
      <c r="CR41" s="569"/>
      <c r="CS41" s="569"/>
      <c r="CT41" s="569"/>
      <c r="CU41" s="569"/>
      <c r="CV41" s="569"/>
      <c r="CW41" s="569"/>
      <c r="CX41" s="569"/>
      <c r="CY41" s="569"/>
      <c r="CZ41" s="569"/>
      <c r="DA41" s="569"/>
      <c r="DB41" s="569"/>
      <c r="DC41" s="569"/>
      <c r="DD41" s="569"/>
      <c r="DE41" s="569"/>
      <c r="DF41" s="164"/>
      <c r="DG41" s="570" t="str">
        <f>IF('各会計、関係団体の財政状況及び健全化判断比率'!BR14="","",'各会計、関係団体の財政状況及び健全化判断比率'!BR14)</f>
        <v/>
      </c>
      <c r="DH41" s="570"/>
      <c r="DI41" s="171"/>
      <c r="DJ41" s="139"/>
      <c r="DK41" s="139"/>
      <c r="DL41" s="139"/>
      <c r="DM41" s="139"/>
      <c r="DN41" s="139"/>
      <c r="DO41" s="139"/>
    </row>
    <row r="42" spans="1:119" ht="32.25" customHeight="1" x14ac:dyDescent="0.15">
      <c r="A42" s="139"/>
      <c r="B42" s="166"/>
      <c r="C42" s="568" t="str">
        <f t="shared" si="5"/>
        <v/>
      </c>
      <c r="D42" s="568"/>
      <c r="E42" s="569" t="str">
        <f>IF('各会計、関係団体の財政状況及び健全化判断比率'!B15="","",'各会計、関係団体の財政状況及び健全化判断比率'!B15)</f>
        <v/>
      </c>
      <c r="F42" s="569"/>
      <c r="G42" s="569"/>
      <c r="H42" s="569"/>
      <c r="I42" s="569"/>
      <c r="J42" s="569"/>
      <c r="K42" s="569"/>
      <c r="L42" s="569"/>
      <c r="M42" s="569"/>
      <c r="N42" s="569"/>
      <c r="O42" s="569"/>
      <c r="P42" s="569"/>
      <c r="Q42" s="569"/>
      <c r="R42" s="569"/>
      <c r="S42" s="569"/>
      <c r="T42" s="167"/>
      <c r="U42" s="568" t="str">
        <f t="shared" si="4"/>
        <v/>
      </c>
      <c r="V42" s="568"/>
      <c r="W42" s="569"/>
      <c r="X42" s="569"/>
      <c r="Y42" s="569"/>
      <c r="Z42" s="569"/>
      <c r="AA42" s="569"/>
      <c r="AB42" s="569"/>
      <c r="AC42" s="569"/>
      <c r="AD42" s="569"/>
      <c r="AE42" s="569"/>
      <c r="AF42" s="569"/>
      <c r="AG42" s="569"/>
      <c r="AH42" s="569"/>
      <c r="AI42" s="569"/>
      <c r="AJ42" s="569"/>
      <c r="AK42" s="569"/>
      <c r="AL42" s="167"/>
      <c r="AM42" s="568" t="str">
        <f t="shared" si="0"/>
        <v/>
      </c>
      <c r="AN42" s="568"/>
      <c r="AO42" s="569"/>
      <c r="AP42" s="569"/>
      <c r="AQ42" s="569"/>
      <c r="AR42" s="569"/>
      <c r="AS42" s="569"/>
      <c r="AT42" s="569"/>
      <c r="AU42" s="569"/>
      <c r="AV42" s="569"/>
      <c r="AW42" s="569"/>
      <c r="AX42" s="569"/>
      <c r="AY42" s="569"/>
      <c r="AZ42" s="569"/>
      <c r="BA42" s="569"/>
      <c r="BB42" s="569"/>
      <c r="BC42" s="569"/>
      <c r="BD42" s="167"/>
      <c r="BE42" s="568" t="str">
        <f t="shared" si="1"/>
        <v/>
      </c>
      <c r="BF42" s="568"/>
      <c r="BG42" s="569"/>
      <c r="BH42" s="569"/>
      <c r="BI42" s="569"/>
      <c r="BJ42" s="569"/>
      <c r="BK42" s="569"/>
      <c r="BL42" s="569"/>
      <c r="BM42" s="569"/>
      <c r="BN42" s="569"/>
      <c r="BO42" s="569"/>
      <c r="BP42" s="569"/>
      <c r="BQ42" s="569"/>
      <c r="BR42" s="569"/>
      <c r="BS42" s="569"/>
      <c r="BT42" s="569"/>
      <c r="BU42" s="569"/>
      <c r="BV42" s="167"/>
      <c r="BW42" s="568">
        <f t="shared" si="2"/>
        <v>19</v>
      </c>
      <c r="BX42" s="568"/>
      <c r="BY42" s="569" t="str">
        <f>IF('各会計、関係団体の財政状況及び健全化判断比率'!B76="","",'各会計、関係団体の財政状況及び健全化判断比率'!B76)</f>
        <v>沖縄県後期高齢者医療広域連合（一般会計）</v>
      </c>
      <c r="BZ42" s="569"/>
      <c r="CA42" s="569"/>
      <c r="CB42" s="569"/>
      <c r="CC42" s="569"/>
      <c r="CD42" s="569"/>
      <c r="CE42" s="569"/>
      <c r="CF42" s="569"/>
      <c r="CG42" s="569"/>
      <c r="CH42" s="569"/>
      <c r="CI42" s="569"/>
      <c r="CJ42" s="569"/>
      <c r="CK42" s="569"/>
      <c r="CL42" s="569"/>
      <c r="CM42" s="569"/>
      <c r="CN42" s="167"/>
      <c r="CO42" s="568" t="str">
        <f t="shared" si="3"/>
        <v/>
      </c>
      <c r="CP42" s="568"/>
      <c r="CQ42" s="569" t="str">
        <f>IF('各会計、関係団体の財政状況及び健全化判断比率'!BS15="","",'各会計、関係団体の財政状況及び健全化判断比率'!BS15)</f>
        <v/>
      </c>
      <c r="CR42" s="569"/>
      <c r="CS42" s="569"/>
      <c r="CT42" s="569"/>
      <c r="CU42" s="569"/>
      <c r="CV42" s="569"/>
      <c r="CW42" s="569"/>
      <c r="CX42" s="569"/>
      <c r="CY42" s="569"/>
      <c r="CZ42" s="569"/>
      <c r="DA42" s="569"/>
      <c r="DB42" s="569"/>
      <c r="DC42" s="569"/>
      <c r="DD42" s="569"/>
      <c r="DE42" s="569"/>
      <c r="DF42" s="164"/>
      <c r="DG42" s="570" t="str">
        <f>IF('各会計、関係団体の財政状況及び健全化判断比率'!BR15="","",'各会計、関係団体の財政状況及び健全化判断比率'!BR15)</f>
        <v/>
      </c>
      <c r="DH42" s="570"/>
      <c r="DI42" s="171"/>
      <c r="DJ42" s="139"/>
      <c r="DK42" s="139"/>
      <c r="DL42" s="139"/>
      <c r="DM42" s="139"/>
      <c r="DN42" s="139"/>
      <c r="DO42" s="139"/>
    </row>
    <row r="43" spans="1:119" ht="32.25" customHeight="1" x14ac:dyDescent="0.15">
      <c r="A43" s="139"/>
      <c r="B43" s="166"/>
      <c r="C43" s="568" t="str">
        <f t="shared" si="5"/>
        <v/>
      </c>
      <c r="D43" s="568"/>
      <c r="E43" s="569" t="str">
        <f>IF('各会計、関係団体の財政状況及び健全化判断比率'!B16="","",'各会計、関係団体の財政状況及び健全化判断比率'!B16)</f>
        <v/>
      </c>
      <c r="F43" s="569"/>
      <c r="G43" s="569"/>
      <c r="H43" s="569"/>
      <c r="I43" s="569"/>
      <c r="J43" s="569"/>
      <c r="K43" s="569"/>
      <c r="L43" s="569"/>
      <c r="M43" s="569"/>
      <c r="N43" s="569"/>
      <c r="O43" s="569"/>
      <c r="P43" s="569"/>
      <c r="Q43" s="569"/>
      <c r="R43" s="569"/>
      <c r="S43" s="569"/>
      <c r="T43" s="167"/>
      <c r="U43" s="568" t="str">
        <f t="shared" si="4"/>
        <v/>
      </c>
      <c r="V43" s="568"/>
      <c r="W43" s="569"/>
      <c r="X43" s="569"/>
      <c r="Y43" s="569"/>
      <c r="Z43" s="569"/>
      <c r="AA43" s="569"/>
      <c r="AB43" s="569"/>
      <c r="AC43" s="569"/>
      <c r="AD43" s="569"/>
      <c r="AE43" s="569"/>
      <c r="AF43" s="569"/>
      <c r="AG43" s="569"/>
      <c r="AH43" s="569"/>
      <c r="AI43" s="569"/>
      <c r="AJ43" s="569"/>
      <c r="AK43" s="569"/>
      <c r="AL43" s="167"/>
      <c r="AM43" s="568" t="str">
        <f t="shared" si="0"/>
        <v/>
      </c>
      <c r="AN43" s="568"/>
      <c r="AO43" s="569"/>
      <c r="AP43" s="569"/>
      <c r="AQ43" s="569"/>
      <c r="AR43" s="569"/>
      <c r="AS43" s="569"/>
      <c r="AT43" s="569"/>
      <c r="AU43" s="569"/>
      <c r="AV43" s="569"/>
      <c r="AW43" s="569"/>
      <c r="AX43" s="569"/>
      <c r="AY43" s="569"/>
      <c r="AZ43" s="569"/>
      <c r="BA43" s="569"/>
      <c r="BB43" s="569"/>
      <c r="BC43" s="569"/>
      <c r="BD43" s="167"/>
      <c r="BE43" s="568" t="str">
        <f t="shared" si="1"/>
        <v/>
      </c>
      <c r="BF43" s="568"/>
      <c r="BG43" s="569"/>
      <c r="BH43" s="569"/>
      <c r="BI43" s="569"/>
      <c r="BJ43" s="569"/>
      <c r="BK43" s="569"/>
      <c r="BL43" s="569"/>
      <c r="BM43" s="569"/>
      <c r="BN43" s="569"/>
      <c r="BO43" s="569"/>
      <c r="BP43" s="569"/>
      <c r="BQ43" s="569"/>
      <c r="BR43" s="569"/>
      <c r="BS43" s="569"/>
      <c r="BT43" s="569"/>
      <c r="BU43" s="569"/>
      <c r="BV43" s="167"/>
      <c r="BW43" s="568">
        <f t="shared" si="2"/>
        <v>20</v>
      </c>
      <c r="BX43" s="568"/>
      <c r="BY43" s="569" t="str">
        <f>IF('各会計、関係団体の財政状況及び健全化判断比率'!B77="","",'各会計、関係団体の財政状況及び健全化判断比率'!B77)</f>
        <v>沖縄県後期高齢者医療広域連合（特別会計）</v>
      </c>
      <c r="BZ43" s="569"/>
      <c r="CA43" s="569"/>
      <c r="CB43" s="569"/>
      <c r="CC43" s="569"/>
      <c r="CD43" s="569"/>
      <c r="CE43" s="569"/>
      <c r="CF43" s="569"/>
      <c r="CG43" s="569"/>
      <c r="CH43" s="569"/>
      <c r="CI43" s="569"/>
      <c r="CJ43" s="569"/>
      <c r="CK43" s="569"/>
      <c r="CL43" s="569"/>
      <c r="CM43" s="569"/>
      <c r="CN43" s="167"/>
      <c r="CO43" s="568" t="str">
        <f t="shared" si="3"/>
        <v/>
      </c>
      <c r="CP43" s="568"/>
      <c r="CQ43" s="569" t="str">
        <f>IF('各会計、関係団体の財政状況及び健全化判断比率'!BS16="","",'各会計、関係団体の財政状況及び健全化判断比率'!BS16)</f>
        <v/>
      </c>
      <c r="CR43" s="569"/>
      <c r="CS43" s="569"/>
      <c r="CT43" s="569"/>
      <c r="CU43" s="569"/>
      <c r="CV43" s="569"/>
      <c r="CW43" s="569"/>
      <c r="CX43" s="569"/>
      <c r="CY43" s="569"/>
      <c r="CZ43" s="569"/>
      <c r="DA43" s="569"/>
      <c r="DB43" s="569"/>
      <c r="DC43" s="569"/>
      <c r="DD43" s="569"/>
      <c r="DE43" s="569"/>
      <c r="DF43" s="164"/>
      <c r="DG43" s="570" t="str">
        <f>IF('各会計、関係団体の財政状況及び健全化判断比率'!BR16="","",'各会計、関係団体の財政状況及び健全化判断比率'!BR16)</f>
        <v/>
      </c>
      <c r="DH43" s="570"/>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187</v>
      </c>
      <c r="C46" s="139"/>
      <c r="D46" s="139"/>
      <c r="E46" s="139" t="s">
        <v>188</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189</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190</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191</v>
      </c>
    </row>
    <row r="50" spans="5:5" x14ac:dyDescent="0.15">
      <c r="E50" s="141" t="s">
        <v>192</v>
      </c>
    </row>
    <row r="51" spans="5:5" x14ac:dyDescent="0.15">
      <c r="E51" s="141" t="s">
        <v>193</v>
      </c>
    </row>
    <row r="52" spans="5:5" x14ac:dyDescent="0.15">
      <c r="E52" s="141" t="s">
        <v>194</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54" t="s">
        <v>529</v>
      </c>
      <c r="D34" s="1154"/>
      <c r="E34" s="1155"/>
      <c r="F34" s="32" t="s">
        <v>530</v>
      </c>
      <c r="G34" s="33" t="s">
        <v>531</v>
      </c>
      <c r="H34" s="33" t="s">
        <v>532</v>
      </c>
      <c r="I34" s="33" t="s">
        <v>533</v>
      </c>
      <c r="J34" s="34" t="s">
        <v>534</v>
      </c>
      <c r="K34" s="22"/>
      <c r="L34" s="22"/>
      <c r="M34" s="22"/>
      <c r="N34" s="22"/>
      <c r="O34" s="22"/>
      <c r="P34" s="22"/>
    </row>
    <row r="35" spans="1:16" ht="39" customHeight="1" x14ac:dyDescent="0.15">
      <c r="A35" s="22"/>
      <c r="B35" s="35"/>
      <c r="C35" s="1148" t="s">
        <v>535</v>
      </c>
      <c r="D35" s="1149"/>
      <c r="E35" s="1150"/>
      <c r="F35" s="36">
        <v>12.49</v>
      </c>
      <c r="G35" s="37">
        <v>13.17</v>
      </c>
      <c r="H35" s="37">
        <v>14.08</v>
      </c>
      <c r="I35" s="37">
        <v>15.61</v>
      </c>
      <c r="J35" s="38">
        <v>16.34</v>
      </c>
      <c r="K35" s="22"/>
      <c r="L35" s="22"/>
      <c r="M35" s="22"/>
      <c r="N35" s="22"/>
      <c r="O35" s="22"/>
      <c r="P35" s="22"/>
    </row>
    <row r="36" spans="1:16" ht="39" customHeight="1" x14ac:dyDescent="0.15">
      <c r="A36" s="22"/>
      <c r="B36" s="35"/>
      <c r="C36" s="1148" t="s">
        <v>536</v>
      </c>
      <c r="D36" s="1149"/>
      <c r="E36" s="1150"/>
      <c r="F36" s="36">
        <v>2.3199999999999998</v>
      </c>
      <c r="G36" s="37">
        <v>2.85</v>
      </c>
      <c r="H36" s="37">
        <v>3.44</v>
      </c>
      <c r="I36" s="37">
        <v>3.93</v>
      </c>
      <c r="J36" s="38">
        <v>4.3899999999999997</v>
      </c>
      <c r="K36" s="22"/>
      <c r="L36" s="22"/>
      <c r="M36" s="22"/>
      <c r="N36" s="22"/>
      <c r="O36" s="22"/>
      <c r="P36" s="22"/>
    </row>
    <row r="37" spans="1:16" ht="39" customHeight="1" x14ac:dyDescent="0.15">
      <c r="A37" s="22"/>
      <c r="B37" s="35"/>
      <c r="C37" s="1148" t="s">
        <v>537</v>
      </c>
      <c r="D37" s="1149"/>
      <c r="E37" s="1150"/>
      <c r="F37" s="36">
        <v>4.43</v>
      </c>
      <c r="G37" s="37">
        <v>4.6399999999999997</v>
      </c>
      <c r="H37" s="37">
        <v>4.0599999999999996</v>
      </c>
      <c r="I37" s="37">
        <v>4.21</v>
      </c>
      <c r="J37" s="38">
        <v>4.07</v>
      </c>
      <c r="K37" s="22"/>
      <c r="L37" s="22"/>
      <c r="M37" s="22"/>
      <c r="N37" s="22"/>
      <c r="O37" s="22"/>
      <c r="P37" s="22"/>
    </row>
    <row r="38" spans="1:16" ht="39" customHeight="1" x14ac:dyDescent="0.15">
      <c r="A38" s="22"/>
      <c r="B38" s="35"/>
      <c r="C38" s="1148" t="s">
        <v>538</v>
      </c>
      <c r="D38" s="1149"/>
      <c r="E38" s="1150"/>
      <c r="F38" s="36">
        <v>0.92</v>
      </c>
      <c r="G38" s="37">
        <v>0.93</v>
      </c>
      <c r="H38" s="37">
        <v>1.01</v>
      </c>
      <c r="I38" s="37">
        <v>0.98</v>
      </c>
      <c r="J38" s="38">
        <v>0.66</v>
      </c>
      <c r="K38" s="22"/>
      <c r="L38" s="22"/>
      <c r="M38" s="22"/>
      <c r="N38" s="22"/>
      <c r="O38" s="22"/>
      <c r="P38" s="22"/>
    </row>
    <row r="39" spans="1:16" ht="39" customHeight="1" x14ac:dyDescent="0.15">
      <c r="A39" s="22"/>
      <c r="B39" s="35"/>
      <c r="C39" s="1148" t="s">
        <v>539</v>
      </c>
      <c r="D39" s="1149"/>
      <c r="E39" s="1150"/>
      <c r="F39" s="36">
        <v>0.03</v>
      </c>
      <c r="G39" s="37">
        <v>0.02</v>
      </c>
      <c r="H39" s="37">
        <v>0.01</v>
      </c>
      <c r="I39" s="37">
        <v>0.03</v>
      </c>
      <c r="J39" s="38">
        <v>0.28000000000000003</v>
      </c>
      <c r="K39" s="22"/>
      <c r="L39" s="22"/>
      <c r="M39" s="22"/>
      <c r="N39" s="22"/>
      <c r="O39" s="22"/>
      <c r="P39" s="22"/>
    </row>
    <row r="40" spans="1:16" ht="39" customHeight="1" x14ac:dyDescent="0.15">
      <c r="A40" s="22"/>
      <c r="B40" s="35"/>
      <c r="C40" s="1148" t="s">
        <v>540</v>
      </c>
      <c r="D40" s="1149"/>
      <c r="E40" s="1150"/>
      <c r="F40" s="36">
        <v>0.23</v>
      </c>
      <c r="G40" s="37">
        <v>0.06</v>
      </c>
      <c r="H40" s="37">
        <v>0.14000000000000001</v>
      </c>
      <c r="I40" s="37">
        <v>0.05</v>
      </c>
      <c r="J40" s="38">
        <v>0.01</v>
      </c>
      <c r="K40" s="22"/>
      <c r="L40" s="22"/>
      <c r="M40" s="22"/>
      <c r="N40" s="22"/>
      <c r="O40" s="22"/>
      <c r="P40" s="22"/>
    </row>
    <row r="41" spans="1:16" ht="39" customHeight="1" x14ac:dyDescent="0.15">
      <c r="A41" s="22"/>
      <c r="B41" s="35"/>
      <c r="C41" s="1148" t="s">
        <v>541</v>
      </c>
      <c r="D41" s="1149"/>
      <c r="E41" s="1150"/>
      <c r="F41" s="36" t="s">
        <v>482</v>
      </c>
      <c r="G41" s="37">
        <v>0</v>
      </c>
      <c r="H41" s="37">
        <v>0</v>
      </c>
      <c r="I41" s="37">
        <v>0</v>
      </c>
      <c r="J41" s="38">
        <v>0</v>
      </c>
      <c r="K41" s="22"/>
      <c r="L41" s="22"/>
      <c r="M41" s="22"/>
      <c r="N41" s="22"/>
      <c r="O41" s="22"/>
      <c r="P41" s="22"/>
    </row>
    <row r="42" spans="1:16" ht="39" customHeight="1" x14ac:dyDescent="0.15">
      <c r="A42" s="22"/>
      <c r="B42" s="39"/>
      <c r="C42" s="1148" t="s">
        <v>542</v>
      </c>
      <c r="D42" s="1149"/>
      <c r="E42" s="1150"/>
      <c r="F42" s="36" t="s">
        <v>482</v>
      </c>
      <c r="G42" s="37" t="s">
        <v>482</v>
      </c>
      <c r="H42" s="37" t="s">
        <v>482</v>
      </c>
      <c r="I42" s="37" t="s">
        <v>482</v>
      </c>
      <c r="J42" s="38" t="s">
        <v>482</v>
      </c>
      <c r="K42" s="22"/>
      <c r="L42" s="22"/>
      <c r="M42" s="22"/>
      <c r="N42" s="22"/>
      <c r="O42" s="22"/>
      <c r="P42" s="22"/>
    </row>
    <row r="43" spans="1:16" ht="39" customHeight="1" thickBot="1" x14ac:dyDescent="0.2">
      <c r="A43" s="22"/>
      <c r="B43" s="40"/>
      <c r="C43" s="1151" t="s">
        <v>543</v>
      </c>
      <c r="D43" s="1152"/>
      <c r="E43" s="1153"/>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12745</v>
      </c>
      <c r="L45" s="60">
        <v>13142</v>
      </c>
      <c r="M45" s="60">
        <v>13412</v>
      </c>
      <c r="N45" s="60">
        <v>13162</v>
      </c>
      <c r="O45" s="61">
        <v>12881</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482</v>
      </c>
      <c r="L46" s="64" t="s">
        <v>482</v>
      </c>
      <c r="M46" s="64" t="s">
        <v>482</v>
      </c>
      <c r="N46" s="64" t="s">
        <v>482</v>
      </c>
      <c r="O46" s="65" t="s">
        <v>482</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482</v>
      </c>
      <c r="L47" s="64" t="s">
        <v>482</v>
      </c>
      <c r="M47" s="64" t="s">
        <v>482</v>
      </c>
      <c r="N47" s="64" t="s">
        <v>482</v>
      </c>
      <c r="O47" s="65" t="s">
        <v>482</v>
      </c>
      <c r="P47" s="48"/>
      <c r="Q47" s="48"/>
      <c r="R47" s="48"/>
      <c r="S47" s="48"/>
      <c r="T47" s="48"/>
      <c r="U47" s="48"/>
    </row>
    <row r="48" spans="1:21" ht="30.75" customHeight="1" x14ac:dyDescent="0.15">
      <c r="A48" s="48"/>
      <c r="B48" s="1166"/>
      <c r="C48" s="1167"/>
      <c r="D48" s="62"/>
      <c r="E48" s="1158" t="s">
        <v>15</v>
      </c>
      <c r="F48" s="1158"/>
      <c r="G48" s="1158"/>
      <c r="H48" s="1158"/>
      <c r="I48" s="1158"/>
      <c r="J48" s="1159"/>
      <c r="K48" s="63">
        <v>849</v>
      </c>
      <c r="L48" s="64">
        <v>829</v>
      </c>
      <c r="M48" s="64">
        <v>822</v>
      </c>
      <c r="N48" s="64">
        <v>820</v>
      </c>
      <c r="O48" s="65">
        <v>793</v>
      </c>
      <c r="P48" s="48"/>
      <c r="Q48" s="48"/>
      <c r="R48" s="48"/>
      <c r="S48" s="48"/>
      <c r="T48" s="48"/>
      <c r="U48" s="48"/>
    </row>
    <row r="49" spans="1:21" ht="30.75" customHeight="1" x14ac:dyDescent="0.15">
      <c r="A49" s="48"/>
      <c r="B49" s="1166"/>
      <c r="C49" s="1167"/>
      <c r="D49" s="62"/>
      <c r="E49" s="1158" t="s">
        <v>16</v>
      </c>
      <c r="F49" s="1158"/>
      <c r="G49" s="1158"/>
      <c r="H49" s="1158"/>
      <c r="I49" s="1158"/>
      <c r="J49" s="1159"/>
      <c r="K49" s="63">
        <v>1136</v>
      </c>
      <c r="L49" s="64">
        <v>1029</v>
      </c>
      <c r="M49" s="64">
        <v>1034</v>
      </c>
      <c r="N49" s="64">
        <v>1096</v>
      </c>
      <c r="O49" s="65">
        <v>1013</v>
      </c>
      <c r="P49" s="48"/>
      <c r="Q49" s="48"/>
      <c r="R49" s="48"/>
      <c r="S49" s="48"/>
      <c r="T49" s="48"/>
      <c r="U49" s="48"/>
    </row>
    <row r="50" spans="1:21" ht="30.75" customHeight="1" x14ac:dyDescent="0.15">
      <c r="A50" s="48"/>
      <c r="B50" s="1166"/>
      <c r="C50" s="1167"/>
      <c r="D50" s="62"/>
      <c r="E50" s="1158" t="s">
        <v>17</v>
      </c>
      <c r="F50" s="1158"/>
      <c r="G50" s="1158"/>
      <c r="H50" s="1158"/>
      <c r="I50" s="1158"/>
      <c r="J50" s="1159"/>
      <c r="K50" s="63">
        <v>295</v>
      </c>
      <c r="L50" s="64">
        <v>295</v>
      </c>
      <c r="M50" s="64">
        <v>295</v>
      </c>
      <c r="N50" s="64">
        <v>295</v>
      </c>
      <c r="O50" s="65">
        <v>295</v>
      </c>
      <c r="P50" s="48"/>
      <c r="Q50" s="48"/>
      <c r="R50" s="48"/>
      <c r="S50" s="48"/>
      <c r="T50" s="48"/>
      <c r="U50" s="48"/>
    </row>
    <row r="51" spans="1:21" ht="30.75" customHeight="1" x14ac:dyDescent="0.15">
      <c r="A51" s="48"/>
      <c r="B51" s="1168"/>
      <c r="C51" s="1169"/>
      <c r="D51" s="66"/>
      <c r="E51" s="1158" t="s">
        <v>18</v>
      </c>
      <c r="F51" s="1158"/>
      <c r="G51" s="1158"/>
      <c r="H51" s="1158"/>
      <c r="I51" s="1158"/>
      <c r="J51" s="1159"/>
      <c r="K51" s="63">
        <v>9</v>
      </c>
      <c r="L51" s="64">
        <v>3</v>
      </c>
      <c r="M51" s="64">
        <v>9</v>
      </c>
      <c r="N51" s="64">
        <v>4</v>
      </c>
      <c r="O51" s="65">
        <v>4</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6847</v>
      </c>
      <c r="L52" s="64">
        <v>7374</v>
      </c>
      <c r="M52" s="64">
        <v>7603</v>
      </c>
      <c r="N52" s="64">
        <v>7579</v>
      </c>
      <c r="O52" s="65">
        <v>7452</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8187</v>
      </c>
      <c r="L53" s="69">
        <v>7924</v>
      </c>
      <c r="M53" s="69">
        <v>7969</v>
      </c>
      <c r="N53" s="69">
        <v>7798</v>
      </c>
      <c r="O53" s="70">
        <v>7534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60" zoomScaleNormal="6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521</v>
      </c>
      <c r="J40" s="79" t="s">
        <v>522</v>
      </c>
      <c r="K40" s="79" t="s">
        <v>523</v>
      </c>
      <c r="L40" s="79" t="s">
        <v>524</v>
      </c>
      <c r="M40" s="80" t="s">
        <v>525</v>
      </c>
    </row>
    <row r="41" spans="2:13" ht="27.75" customHeight="1" x14ac:dyDescent="0.15">
      <c r="B41" s="1172" t="s">
        <v>24</v>
      </c>
      <c r="C41" s="1173"/>
      <c r="D41" s="81"/>
      <c r="E41" s="1178" t="s">
        <v>25</v>
      </c>
      <c r="F41" s="1178"/>
      <c r="G41" s="1178"/>
      <c r="H41" s="1179"/>
      <c r="I41" s="82">
        <v>140332</v>
      </c>
      <c r="J41" s="83">
        <v>138835</v>
      </c>
      <c r="K41" s="83">
        <v>138035</v>
      </c>
      <c r="L41" s="83">
        <v>139297</v>
      </c>
      <c r="M41" s="84">
        <v>137854</v>
      </c>
    </row>
    <row r="42" spans="2:13" ht="27.75" customHeight="1" x14ac:dyDescent="0.15">
      <c r="B42" s="1174"/>
      <c r="C42" s="1175"/>
      <c r="D42" s="85"/>
      <c r="E42" s="1180" t="s">
        <v>26</v>
      </c>
      <c r="F42" s="1180"/>
      <c r="G42" s="1180"/>
      <c r="H42" s="1181"/>
      <c r="I42" s="86">
        <v>2435</v>
      </c>
      <c r="J42" s="87">
        <v>2200</v>
      </c>
      <c r="K42" s="87">
        <v>1958</v>
      </c>
      <c r="L42" s="87">
        <v>1710</v>
      </c>
      <c r="M42" s="88">
        <v>1454</v>
      </c>
    </row>
    <row r="43" spans="2:13" ht="27.75" customHeight="1" x14ac:dyDescent="0.15">
      <c r="B43" s="1174"/>
      <c r="C43" s="1175"/>
      <c r="D43" s="85"/>
      <c r="E43" s="1180" t="s">
        <v>27</v>
      </c>
      <c r="F43" s="1180"/>
      <c r="G43" s="1180"/>
      <c r="H43" s="1181"/>
      <c r="I43" s="86">
        <v>8556</v>
      </c>
      <c r="J43" s="87">
        <v>8643</v>
      </c>
      <c r="K43" s="87">
        <v>8671</v>
      </c>
      <c r="L43" s="87">
        <v>8362</v>
      </c>
      <c r="M43" s="88">
        <v>7999</v>
      </c>
    </row>
    <row r="44" spans="2:13" ht="27.75" customHeight="1" x14ac:dyDescent="0.15">
      <c r="B44" s="1174"/>
      <c r="C44" s="1175"/>
      <c r="D44" s="85"/>
      <c r="E44" s="1180" t="s">
        <v>28</v>
      </c>
      <c r="F44" s="1180"/>
      <c r="G44" s="1180"/>
      <c r="H44" s="1181"/>
      <c r="I44" s="86">
        <v>10821</v>
      </c>
      <c r="J44" s="87">
        <v>9987</v>
      </c>
      <c r="K44" s="87">
        <v>8700</v>
      </c>
      <c r="L44" s="87">
        <v>7503</v>
      </c>
      <c r="M44" s="88">
        <v>6565</v>
      </c>
    </row>
    <row r="45" spans="2:13" ht="27.75" customHeight="1" x14ac:dyDescent="0.15">
      <c r="B45" s="1174"/>
      <c r="C45" s="1175"/>
      <c r="D45" s="85"/>
      <c r="E45" s="1180" t="s">
        <v>29</v>
      </c>
      <c r="F45" s="1180"/>
      <c r="G45" s="1180"/>
      <c r="H45" s="1181"/>
      <c r="I45" s="86">
        <v>14747</v>
      </c>
      <c r="J45" s="87">
        <v>15800</v>
      </c>
      <c r="K45" s="87">
        <v>16253</v>
      </c>
      <c r="L45" s="87">
        <v>16376</v>
      </c>
      <c r="M45" s="88">
        <v>15893</v>
      </c>
    </row>
    <row r="46" spans="2:13" ht="27.75" customHeight="1" x14ac:dyDescent="0.15">
      <c r="B46" s="1174"/>
      <c r="C46" s="1175"/>
      <c r="D46" s="89"/>
      <c r="E46" s="1180" t="s">
        <v>30</v>
      </c>
      <c r="F46" s="1180"/>
      <c r="G46" s="1180"/>
      <c r="H46" s="1181"/>
      <c r="I46" s="86">
        <v>12</v>
      </c>
      <c r="J46" s="87">
        <v>18</v>
      </c>
      <c r="K46" s="87">
        <v>8</v>
      </c>
      <c r="L46" s="87">
        <v>7</v>
      </c>
      <c r="M46" s="88">
        <v>10</v>
      </c>
    </row>
    <row r="47" spans="2:13" ht="27.75" customHeight="1" x14ac:dyDescent="0.15">
      <c r="B47" s="1174"/>
      <c r="C47" s="1175"/>
      <c r="D47" s="90"/>
      <c r="E47" s="1182" t="s">
        <v>31</v>
      </c>
      <c r="F47" s="1183"/>
      <c r="G47" s="1183"/>
      <c r="H47" s="1184"/>
      <c r="I47" s="86" t="s">
        <v>482</v>
      </c>
      <c r="J47" s="87" t="s">
        <v>482</v>
      </c>
      <c r="K47" s="87" t="s">
        <v>482</v>
      </c>
      <c r="L47" s="87" t="s">
        <v>482</v>
      </c>
      <c r="M47" s="88" t="s">
        <v>482</v>
      </c>
    </row>
    <row r="48" spans="2:13" ht="27.75" customHeight="1" x14ac:dyDescent="0.15">
      <c r="B48" s="1174"/>
      <c r="C48" s="1175"/>
      <c r="D48" s="85"/>
      <c r="E48" s="1180" t="s">
        <v>32</v>
      </c>
      <c r="F48" s="1180"/>
      <c r="G48" s="1180"/>
      <c r="H48" s="1181"/>
      <c r="I48" s="86" t="s">
        <v>482</v>
      </c>
      <c r="J48" s="87" t="s">
        <v>482</v>
      </c>
      <c r="K48" s="87" t="s">
        <v>482</v>
      </c>
      <c r="L48" s="87" t="s">
        <v>482</v>
      </c>
      <c r="M48" s="88" t="s">
        <v>482</v>
      </c>
    </row>
    <row r="49" spans="2:13" ht="27.75" customHeight="1" x14ac:dyDescent="0.15">
      <c r="B49" s="1176"/>
      <c r="C49" s="1177"/>
      <c r="D49" s="85"/>
      <c r="E49" s="1180" t="s">
        <v>33</v>
      </c>
      <c r="F49" s="1180"/>
      <c r="G49" s="1180"/>
      <c r="H49" s="1181"/>
      <c r="I49" s="86" t="s">
        <v>482</v>
      </c>
      <c r="J49" s="87" t="s">
        <v>482</v>
      </c>
      <c r="K49" s="87" t="s">
        <v>482</v>
      </c>
      <c r="L49" s="87" t="s">
        <v>482</v>
      </c>
      <c r="M49" s="88" t="s">
        <v>482</v>
      </c>
    </row>
    <row r="50" spans="2:13" ht="27.75" customHeight="1" x14ac:dyDescent="0.15">
      <c r="B50" s="1185" t="s">
        <v>34</v>
      </c>
      <c r="C50" s="1186"/>
      <c r="D50" s="91"/>
      <c r="E50" s="1180" t="s">
        <v>35</v>
      </c>
      <c r="F50" s="1180"/>
      <c r="G50" s="1180"/>
      <c r="H50" s="1181"/>
      <c r="I50" s="86">
        <v>15362</v>
      </c>
      <c r="J50" s="87">
        <v>18819</v>
      </c>
      <c r="K50" s="87">
        <v>18311</v>
      </c>
      <c r="L50" s="87">
        <v>21073</v>
      </c>
      <c r="M50" s="88">
        <v>21941</v>
      </c>
    </row>
    <row r="51" spans="2:13" ht="27.75" customHeight="1" x14ac:dyDescent="0.15">
      <c r="B51" s="1174"/>
      <c r="C51" s="1175"/>
      <c r="D51" s="85"/>
      <c r="E51" s="1180" t="s">
        <v>36</v>
      </c>
      <c r="F51" s="1180"/>
      <c r="G51" s="1180"/>
      <c r="H51" s="1181"/>
      <c r="I51" s="86">
        <v>19579</v>
      </c>
      <c r="J51" s="87">
        <v>19613</v>
      </c>
      <c r="K51" s="87">
        <v>20068</v>
      </c>
      <c r="L51" s="87">
        <v>20333</v>
      </c>
      <c r="M51" s="88">
        <v>20748</v>
      </c>
    </row>
    <row r="52" spans="2:13" ht="27.75" customHeight="1" x14ac:dyDescent="0.15">
      <c r="B52" s="1176"/>
      <c r="C52" s="1177"/>
      <c r="D52" s="85"/>
      <c r="E52" s="1180" t="s">
        <v>37</v>
      </c>
      <c r="F52" s="1180"/>
      <c r="G52" s="1180"/>
      <c r="H52" s="1181"/>
      <c r="I52" s="86">
        <v>69463</v>
      </c>
      <c r="J52" s="87">
        <v>72035</v>
      </c>
      <c r="K52" s="87">
        <v>74859</v>
      </c>
      <c r="L52" s="87">
        <v>75783</v>
      </c>
      <c r="M52" s="88">
        <v>77480</v>
      </c>
    </row>
    <row r="53" spans="2:13" ht="27.75" customHeight="1" thickBot="1" x14ac:dyDescent="0.2">
      <c r="B53" s="1187" t="s">
        <v>21</v>
      </c>
      <c r="C53" s="1188"/>
      <c r="D53" s="92"/>
      <c r="E53" s="1189" t="s">
        <v>38</v>
      </c>
      <c r="F53" s="1189"/>
      <c r="G53" s="1189"/>
      <c r="H53" s="1190"/>
      <c r="I53" s="93">
        <v>72501</v>
      </c>
      <c r="J53" s="94">
        <v>65016</v>
      </c>
      <c r="K53" s="94">
        <v>60386</v>
      </c>
      <c r="L53" s="94">
        <v>56066</v>
      </c>
      <c r="M53" s="95">
        <v>49606</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50" zoomScaleNormal="50" zoomScaleSheetLayoutView="55" workbookViewId="0">
      <selection activeCell="L49" sqref="L49"/>
    </sheetView>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1191"/>
      <c r="B1" s="1192"/>
      <c r="P1" s="246"/>
      <c r="Q1" s="246"/>
    </row>
    <row r="2" spans="1:51" ht="25.5" x14ac:dyDescent="0.25">
      <c r="A2" s="1191"/>
      <c r="C2" s="1193"/>
      <c r="P2" s="246"/>
      <c r="Q2" s="246"/>
    </row>
    <row r="3" spans="1:51" ht="25.5" x14ac:dyDescent="0.25">
      <c r="A3" s="1191"/>
      <c r="C3" s="1193"/>
      <c r="P3" s="246"/>
      <c r="Q3" s="246"/>
    </row>
    <row r="4" spans="1:51" s="1194" customFormat="1" x14ac:dyDescent="0.15">
      <c r="A4" s="1191"/>
      <c r="B4" s="1191"/>
      <c r="C4" s="1191"/>
      <c r="D4" s="1191"/>
      <c r="E4" s="1191"/>
      <c r="F4" s="1191"/>
      <c r="G4" s="1191"/>
      <c r="H4" s="1191"/>
      <c r="I4" s="1191"/>
      <c r="J4" s="1191"/>
      <c r="K4" s="1191"/>
      <c r="L4" s="1191"/>
      <c r="M4" s="1191"/>
      <c r="N4" s="1191"/>
      <c r="O4" s="1191"/>
      <c r="P4" s="1191"/>
      <c r="Q4" s="1191"/>
      <c r="R4" s="1191"/>
      <c r="S4" s="1191"/>
      <c r="T4" s="1191"/>
      <c r="U4" s="1191"/>
      <c r="V4" s="1191"/>
      <c r="W4" s="1191"/>
      <c r="X4" s="1191"/>
      <c r="Y4" s="1191"/>
      <c r="Z4" s="1191"/>
      <c r="AA4" s="1191"/>
      <c r="AB4" s="1191"/>
      <c r="AC4" s="1191"/>
      <c r="AD4" s="1191"/>
      <c r="AE4" s="1191"/>
      <c r="AF4" s="1191"/>
      <c r="AG4" s="1191"/>
      <c r="AH4" s="1191"/>
      <c r="AI4" s="1191"/>
    </row>
    <row r="5" spans="1:51" s="1194" customFormat="1" x14ac:dyDescent="0.15">
      <c r="A5" s="1191"/>
      <c r="B5" s="1191"/>
      <c r="C5" s="1191"/>
      <c r="D5" s="1191"/>
      <c r="E5" s="1191"/>
      <c r="F5" s="1191"/>
      <c r="G5" s="1191"/>
      <c r="H5" s="1191"/>
      <c r="I5" s="1191"/>
      <c r="J5" s="1191"/>
      <c r="K5" s="1191"/>
      <c r="L5" s="1191"/>
      <c r="M5" s="1191"/>
      <c r="N5" s="1191"/>
      <c r="O5" s="1191"/>
      <c r="P5" s="1191"/>
      <c r="Q5" s="1191"/>
      <c r="R5" s="1191"/>
      <c r="S5" s="1191"/>
      <c r="T5" s="1191"/>
      <c r="U5" s="1191"/>
      <c r="V5" s="1191"/>
      <c r="W5" s="1191"/>
      <c r="X5" s="1191"/>
      <c r="Y5" s="1191"/>
      <c r="Z5" s="1191"/>
      <c r="AA5" s="1191"/>
      <c r="AB5" s="1191"/>
      <c r="AC5" s="1191"/>
      <c r="AD5" s="1191"/>
      <c r="AE5" s="1191"/>
      <c r="AF5" s="1191"/>
      <c r="AG5" s="1191"/>
      <c r="AH5" s="1191"/>
      <c r="AI5" s="1191"/>
    </row>
    <row r="6" spans="1:51" s="1194" customFormat="1" x14ac:dyDescent="0.15">
      <c r="A6" s="1191"/>
      <c r="B6" s="1191"/>
      <c r="C6" s="1191"/>
      <c r="D6" s="1191"/>
      <c r="E6" s="1191"/>
      <c r="F6" s="1191"/>
      <c r="G6" s="1191"/>
      <c r="H6" s="1191"/>
      <c r="I6" s="1191"/>
      <c r="J6" s="1191"/>
      <c r="K6" s="1191"/>
      <c r="L6" s="1191"/>
      <c r="M6" s="1191"/>
      <c r="N6" s="1191"/>
      <c r="O6" s="1191"/>
      <c r="P6" s="1191"/>
      <c r="Q6" s="1191"/>
      <c r="R6" s="1191"/>
      <c r="S6" s="1191"/>
      <c r="T6" s="1191"/>
      <c r="U6" s="1191"/>
      <c r="V6" s="1191"/>
      <c r="W6" s="1191"/>
      <c r="X6" s="1191"/>
      <c r="Y6" s="1191"/>
      <c r="Z6" s="1191"/>
      <c r="AA6" s="1191"/>
      <c r="AB6" s="1191"/>
      <c r="AC6" s="1191"/>
      <c r="AD6" s="1191"/>
      <c r="AE6" s="1191"/>
      <c r="AF6" s="1191"/>
      <c r="AG6" s="1191"/>
      <c r="AH6" s="1191"/>
      <c r="AI6" s="1191"/>
    </row>
    <row r="7" spans="1:51" s="1194" customFormat="1" x14ac:dyDescent="0.15">
      <c r="A7" s="1191"/>
      <c r="B7" s="1191"/>
      <c r="C7" s="1191"/>
      <c r="D7" s="1191"/>
      <c r="E7" s="1191"/>
      <c r="F7" s="1191"/>
      <c r="G7" s="1191"/>
      <c r="H7" s="1191"/>
      <c r="I7" s="1191"/>
      <c r="J7" s="1191"/>
      <c r="K7" s="1191"/>
      <c r="L7" s="1191"/>
      <c r="M7" s="1191"/>
      <c r="N7" s="1191"/>
      <c r="O7" s="1191"/>
      <c r="P7" s="1191"/>
      <c r="Q7" s="1191"/>
      <c r="R7" s="1191"/>
      <c r="S7" s="1191"/>
      <c r="T7" s="1191"/>
      <c r="U7" s="1191"/>
      <c r="V7" s="1191"/>
      <c r="W7" s="1191"/>
      <c r="X7" s="1191"/>
      <c r="Y7" s="1191"/>
      <c r="Z7" s="1191"/>
      <c r="AA7" s="1191"/>
      <c r="AB7" s="1191"/>
      <c r="AC7" s="1191"/>
      <c r="AD7" s="1191"/>
      <c r="AE7" s="1191"/>
      <c r="AF7" s="1191"/>
      <c r="AG7" s="1191"/>
      <c r="AH7" s="1191"/>
      <c r="AI7" s="1191"/>
    </row>
    <row r="8" spans="1:51" s="1194" customFormat="1" x14ac:dyDescent="0.15">
      <c r="A8" s="1191"/>
      <c r="B8" s="1191"/>
      <c r="C8" s="1191"/>
      <c r="D8" s="1191"/>
      <c r="E8" s="1191"/>
      <c r="F8" s="1191"/>
      <c r="G8" s="1191"/>
      <c r="H8" s="1191"/>
      <c r="I8" s="1191"/>
      <c r="J8" s="1191"/>
      <c r="K8" s="1191"/>
      <c r="L8" s="1191"/>
      <c r="M8" s="1191"/>
      <c r="N8" s="1191"/>
      <c r="O8" s="1191"/>
      <c r="P8" s="1191"/>
      <c r="Q8" s="1191"/>
      <c r="R8" s="1191"/>
      <c r="S8" s="1191"/>
      <c r="T8" s="1191"/>
      <c r="U8" s="1191"/>
      <c r="V8" s="1191"/>
      <c r="W8" s="1191"/>
      <c r="X8" s="1191"/>
      <c r="Y8" s="1191"/>
      <c r="Z8" s="1191"/>
      <c r="AA8" s="1191"/>
      <c r="AB8" s="1191"/>
      <c r="AC8" s="1191"/>
      <c r="AD8" s="1191"/>
      <c r="AE8" s="1191"/>
      <c r="AF8" s="1191"/>
      <c r="AG8" s="1191"/>
      <c r="AH8" s="1191"/>
      <c r="AI8" s="1191"/>
    </row>
    <row r="9" spans="1:51" s="1194" customFormat="1" x14ac:dyDescent="0.15">
      <c r="A9" s="1191"/>
      <c r="B9" s="1191"/>
      <c r="C9" s="1191"/>
      <c r="D9" s="1191"/>
      <c r="E9" s="1191"/>
      <c r="F9" s="1191"/>
      <c r="G9" s="1191"/>
      <c r="H9" s="1191"/>
      <c r="I9" s="1191"/>
      <c r="J9" s="1191"/>
      <c r="K9" s="1191"/>
      <c r="L9" s="1191"/>
      <c r="M9" s="1191"/>
      <c r="N9" s="1191"/>
      <c r="O9" s="1191"/>
      <c r="P9" s="1191"/>
      <c r="Q9" s="1191"/>
      <c r="R9" s="1191"/>
      <c r="S9" s="1191"/>
      <c r="T9" s="1191"/>
      <c r="U9" s="1191"/>
      <c r="V9" s="1191"/>
      <c r="W9" s="1191"/>
      <c r="X9" s="1191"/>
      <c r="Y9" s="1191"/>
      <c r="Z9" s="1191"/>
      <c r="AA9" s="1191"/>
      <c r="AB9" s="1191"/>
      <c r="AC9" s="1191"/>
      <c r="AD9" s="1191"/>
      <c r="AE9" s="1191"/>
      <c r="AF9" s="1191"/>
      <c r="AG9" s="1191"/>
      <c r="AH9" s="1191"/>
      <c r="AI9" s="1191"/>
    </row>
    <row r="10" spans="1:51" s="1194" customFormat="1" x14ac:dyDescent="0.15">
      <c r="A10" s="1191"/>
      <c r="B10" s="1191"/>
      <c r="C10" s="1191"/>
      <c r="D10" s="1191"/>
      <c r="E10" s="1191"/>
      <c r="F10" s="1191"/>
      <c r="G10" s="1191"/>
      <c r="H10" s="1191"/>
      <c r="I10" s="1191"/>
      <c r="J10" s="1191"/>
      <c r="K10" s="1191"/>
      <c r="L10" s="1191"/>
      <c r="M10" s="1191"/>
      <c r="N10" s="1191"/>
      <c r="O10" s="1191"/>
      <c r="P10" s="1191"/>
      <c r="Q10" s="1191"/>
      <c r="R10" s="1191"/>
      <c r="S10" s="1191"/>
      <c r="T10" s="1191"/>
      <c r="U10" s="1191"/>
      <c r="V10" s="1191"/>
      <c r="W10" s="1191"/>
      <c r="X10" s="1191"/>
      <c r="Y10" s="1191"/>
      <c r="Z10" s="1191"/>
      <c r="AA10" s="1191"/>
      <c r="AB10" s="1191"/>
      <c r="AC10" s="1191"/>
      <c r="AD10" s="1191"/>
      <c r="AE10" s="1191"/>
      <c r="AF10" s="1191"/>
      <c r="AG10" s="1191"/>
      <c r="AH10" s="1191"/>
      <c r="AI10" s="1191"/>
      <c r="AY10" s="1194" t="s">
        <v>565</v>
      </c>
    </row>
    <row r="11" spans="1:51" s="1194" customFormat="1" x14ac:dyDescent="0.15">
      <c r="A11" s="1191"/>
      <c r="B11" s="1191"/>
      <c r="C11" s="1191"/>
      <c r="D11" s="1191"/>
      <c r="E11" s="1191"/>
      <c r="F11" s="1191"/>
      <c r="G11" s="1191"/>
      <c r="H11" s="1191"/>
      <c r="I11" s="1191"/>
      <c r="J11" s="1191"/>
      <c r="K11" s="1191"/>
      <c r="L11" s="1191"/>
      <c r="M11" s="1191"/>
      <c r="N11" s="1191"/>
      <c r="O11" s="1191"/>
      <c r="P11" s="1191"/>
      <c r="Q11" s="1191"/>
      <c r="R11" s="1191"/>
      <c r="S11" s="1191"/>
      <c r="T11" s="1191"/>
      <c r="U11" s="1191"/>
      <c r="V11" s="1191"/>
      <c r="W11" s="1191"/>
      <c r="X11" s="1191"/>
      <c r="Y11" s="1191"/>
      <c r="Z11" s="1191"/>
      <c r="AA11" s="1191"/>
      <c r="AB11" s="1191"/>
      <c r="AC11" s="1191"/>
      <c r="AD11" s="1191"/>
      <c r="AE11" s="1191"/>
      <c r="AF11" s="1191"/>
      <c r="AG11" s="1191"/>
      <c r="AH11" s="1191"/>
      <c r="AI11" s="1191"/>
    </row>
    <row r="12" spans="1:51" s="1194" customFormat="1" x14ac:dyDescent="0.15">
      <c r="A12" s="1191"/>
      <c r="B12" s="1191"/>
      <c r="C12" s="1191"/>
      <c r="D12" s="1191"/>
      <c r="E12" s="1191"/>
      <c r="F12" s="1191"/>
      <c r="G12" s="1191"/>
      <c r="H12" s="1191"/>
      <c r="I12" s="1191"/>
      <c r="J12" s="1191"/>
      <c r="K12" s="1191"/>
      <c r="L12" s="1191"/>
      <c r="M12" s="1191"/>
      <c r="N12" s="1191"/>
      <c r="O12" s="1191"/>
      <c r="P12" s="1191"/>
      <c r="Q12" s="1191"/>
      <c r="R12" s="1191"/>
      <c r="S12" s="1191"/>
      <c r="T12" s="1191"/>
      <c r="U12" s="1191"/>
      <c r="V12" s="1191"/>
      <c r="W12" s="1191"/>
      <c r="X12" s="1191"/>
      <c r="Y12" s="1191"/>
      <c r="Z12" s="1191"/>
      <c r="AA12" s="1191"/>
      <c r="AB12" s="1191"/>
      <c r="AC12" s="1191"/>
      <c r="AD12" s="1191"/>
      <c r="AE12" s="1191"/>
      <c r="AF12" s="1191"/>
      <c r="AG12" s="1191"/>
      <c r="AH12" s="1191"/>
      <c r="AI12" s="1191"/>
      <c r="AY12" s="1194" t="s">
        <v>565</v>
      </c>
    </row>
    <row r="13" spans="1:51" s="1194" customFormat="1" x14ac:dyDescent="0.15">
      <c r="A13" s="1191"/>
      <c r="B13" s="1191"/>
      <c r="C13" s="1191"/>
      <c r="D13" s="1191"/>
      <c r="E13" s="1191"/>
      <c r="F13" s="1191"/>
      <c r="G13" s="1191"/>
      <c r="H13" s="1191"/>
      <c r="I13" s="1191"/>
      <c r="J13" s="1191"/>
      <c r="K13" s="1191"/>
      <c r="L13" s="1191"/>
      <c r="M13" s="1191"/>
      <c r="N13" s="1191"/>
      <c r="O13" s="1191"/>
      <c r="P13" s="1191"/>
      <c r="Q13" s="1191"/>
      <c r="R13" s="1191"/>
      <c r="S13" s="1191"/>
      <c r="T13" s="1191"/>
      <c r="U13" s="1191"/>
      <c r="V13" s="1191"/>
      <c r="W13" s="1191"/>
      <c r="X13" s="1191"/>
      <c r="Y13" s="1191"/>
      <c r="Z13" s="1191"/>
      <c r="AA13" s="1191"/>
      <c r="AB13" s="1191"/>
      <c r="AC13" s="1191"/>
      <c r="AD13" s="1191"/>
      <c r="AE13" s="1191"/>
      <c r="AF13" s="1191"/>
      <c r="AG13" s="1191"/>
      <c r="AH13" s="1191"/>
      <c r="AI13" s="1191"/>
    </row>
    <row r="14" spans="1:51" s="1194" customFormat="1" ht="14.25" customHeight="1" x14ac:dyDescent="0.15">
      <c r="A14" s="1191"/>
      <c r="B14" s="1191"/>
      <c r="C14" s="1191"/>
      <c r="D14" s="1191"/>
      <c r="E14" s="1191"/>
      <c r="F14" s="1191"/>
      <c r="G14" s="1191"/>
      <c r="H14" s="1191"/>
      <c r="I14" s="1191"/>
      <c r="J14" s="1191"/>
      <c r="K14" s="1191"/>
      <c r="L14" s="1191"/>
      <c r="M14" s="1191"/>
      <c r="N14" s="1191"/>
      <c r="O14" s="1191"/>
      <c r="P14" s="1191"/>
      <c r="Q14" s="1191"/>
      <c r="R14" s="1191"/>
      <c r="S14" s="1191"/>
      <c r="T14" s="1191"/>
      <c r="U14" s="1191"/>
      <c r="V14" s="1191"/>
      <c r="W14" s="1191"/>
      <c r="X14" s="1191"/>
      <c r="Y14" s="1191"/>
      <c r="Z14" s="1191"/>
      <c r="AA14" s="1191"/>
      <c r="AB14" s="1191"/>
      <c r="AC14" s="1191"/>
      <c r="AD14" s="1191"/>
      <c r="AE14" s="1191"/>
      <c r="AF14" s="1191"/>
      <c r="AG14" s="1191"/>
      <c r="AH14" s="1191"/>
      <c r="AI14" s="1191"/>
    </row>
    <row r="15" spans="1:51" s="1194" customFormat="1" x14ac:dyDescent="0.15">
      <c r="A15" s="245"/>
      <c r="B15" s="1191"/>
      <c r="C15" s="1191"/>
      <c r="D15" s="1191"/>
      <c r="E15" s="1191"/>
      <c r="F15" s="1191"/>
      <c r="G15" s="1191"/>
      <c r="H15" s="1191"/>
      <c r="I15" s="1191"/>
      <c r="J15" s="1191"/>
      <c r="K15" s="1191"/>
      <c r="L15" s="1191"/>
      <c r="M15" s="1191"/>
      <c r="N15" s="1191"/>
      <c r="O15" s="1191"/>
      <c r="P15" s="1191"/>
      <c r="Q15" s="1191"/>
      <c r="R15" s="1191"/>
      <c r="S15" s="1191"/>
      <c r="T15" s="1191"/>
      <c r="U15" s="1191"/>
      <c r="V15" s="1191"/>
      <c r="W15" s="1191"/>
      <c r="X15" s="1191"/>
      <c r="Y15" s="1191"/>
      <c r="Z15" s="1191"/>
      <c r="AA15" s="1191"/>
      <c r="AB15" s="1191"/>
      <c r="AC15" s="1191"/>
      <c r="AD15" s="1191"/>
      <c r="AE15" s="1191"/>
      <c r="AF15" s="1191"/>
      <c r="AG15" s="1191"/>
      <c r="AH15" s="1191"/>
      <c r="AI15" s="1191"/>
    </row>
    <row r="16" spans="1:51" s="1194" customFormat="1" x14ac:dyDescent="0.15">
      <c r="A16" s="245"/>
      <c r="B16" s="1191"/>
      <c r="C16" s="1191"/>
      <c r="D16" s="1191"/>
      <c r="E16" s="1191"/>
      <c r="F16" s="1191"/>
      <c r="G16" s="1191"/>
      <c r="H16" s="1191"/>
      <c r="I16" s="1191"/>
      <c r="J16" s="1191"/>
      <c r="K16" s="1191"/>
      <c r="L16" s="1191"/>
      <c r="M16" s="1191"/>
      <c r="N16" s="1191"/>
      <c r="O16" s="1191"/>
      <c r="P16" s="1191"/>
      <c r="Q16" s="1191"/>
      <c r="R16" s="1191"/>
      <c r="S16" s="1191"/>
      <c r="T16" s="1191"/>
      <c r="U16" s="1191"/>
      <c r="V16" s="1191"/>
      <c r="W16" s="1191"/>
      <c r="X16" s="1191"/>
      <c r="Y16" s="1191"/>
      <c r="Z16" s="1191"/>
      <c r="AA16" s="1191"/>
      <c r="AB16" s="1191"/>
      <c r="AC16" s="1191"/>
      <c r="AD16" s="1191"/>
      <c r="AE16" s="1191"/>
      <c r="AF16" s="1191"/>
      <c r="AG16" s="1191"/>
      <c r="AH16" s="1191"/>
      <c r="AI16" s="1191"/>
    </row>
    <row r="17" spans="1:259" s="1194" customFormat="1" x14ac:dyDescent="0.15">
      <c r="A17" s="245"/>
      <c r="B17" s="1191"/>
      <c r="C17" s="1191"/>
      <c r="D17" s="1191"/>
      <c r="E17" s="1191"/>
      <c r="F17" s="1191"/>
      <c r="G17" s="1191"/>
      <c r="H17" s="1191"/>
      <c r="I17" s="1191"/>
      <c r="J17" s="1191"/>
      <c r="K17" s="1191"/>
      <c r="L17" s="1191"/>
      <c r="M17" s="1191"/>
      <c r="N17" s="1191"/>
      <c r="O17" s="1191"/>
      <c r="P17" s="1191"/>
      <c r="Q17" s="1191"/>
      <c r="R17" s="1191"/>
      <c r="S17" s="1191"/>
      <c r="T17" s="1191"/>
      <c r="U17" s="1191"/>
      <c r="V17" s="1191"/>
      <c r="W17" s="1191"/>
      <c r="X17" s="1191"/>
      <c r="Y17" s="1191"/>
      <c r="Z17" s="1191"/>
      <c r="AA17" s="1191"/>
      <c r="AB17" s="1191"/>
      <c r="AC17" s="1191"/>
      <c r="AD17" s="1191"/>
      <c r="AE17" s="1191"/>
      <c r="AF17" s="1191"/>
      <c r="AG17" s="1191"/>
      <c r="AH17" s="1191"/>
      <c r="AI17" s="1191"/>
    </row>
    <row r="18" spans="1:259" s="1194" customFormat="1" x14ac:dyDescent="0.15">
      <c r="A18" s="245"/>
      <c r="B18" s="1191"/>
      <c r="C18" s="1191"/>
      <c r="D18" s="1191"/>
      <c r="E18" s="1191"/>
      <c r="F18" s="1191"/>
      <c r="G18" s="1191"/>
      <c r="H18" s="1191"/>
      <c r="I18" s="1191"/>
      <c r="J18" s="1191"/>
      <c r="K18" s="1191"/>
      <c r="L18" s="1191"/>
      <c r="M18" s="1191"/>
      <c r="N18" s="1191"/>
      <c r="O18" s="1191"/>
      <c r="P18" s="1191"/>
      <c r="Q18" s="1191"/>
      <c r="R18" s="1191"/>
      <c r="S18" s="1191"/>
      <c r="T18" s="1191"/>
      <c r="U18" s="1191"/>
      <c r="V18" s="1191"/>
      <c r="W18" s="1191"/>
      <c r="X18" s="1191"/>
      <c r="Y18" s="1191"/>
      <c r="Z18" s="1191"/>
      <c r="AA18" s="1191"/>
      <c r="AB18" s="1191"/>
      <c r="AC18" s="1191"/>
      <c r="AD18" s="1191"/>
      <c r="AE18" s="1191"/>
      <c r="AF18" s="1191"/>
      <c r="AG18" s="1191"/>
      <c r="AH18" s="1191"/>
      <c r="AI18" s="1191"/>
    </row>
    <row r="19" spans="1:259" x14ac:dyDescent="0.15">
      <c r="P19" s="246"/>
      <c r="Q19" s="246"/>
    </row>
    <row r="20" spans="1:259" x14ac:dyDescent="0.15">
      <c r="P20" s="246"/>
      <c r="Q20" s="246"/>
    </row>
    <row r="21" spans="1:259" ht="17.25" x14ac:dyDescent="0.15">
      <c r="B21" s="1195"/>
      <c r="C21" s="248"/>
      <c r="D21" s="248"/>
      <c r="E21" s="248"/>
      <c r="F21" s="248"/>
      <c r="G21" s="248"/>
      <c r="H21" s="248"/>
      <c r="I21" s="248"/>
      <c r="J21" s="248"/>
      <c r="K21" s="248"/>
      <c r="L21" s="248"/>
      <c r="M21" s="248"/>
      <c r="N21" s="1196"/>
      <c r="O21" s="248"/>
      <c r="P21" s="249"/>
      <c r="Q21" s="246"/>
      <c r="IY21" s="1197"/>
    </row>
    <row r="22" spans="1:259" ht="17.25" x14ac:dyDescent="0.15">
      <c r="B22" s="250"/>
      <c r="IY22" s="1198"/>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1199"/>
      <c r="C40" s="246"/>
      <c r="D40" s="246"/>
      <c r="E40" s="246"/>
      <c r="F40" s="246"/>
      <c r="G40" s="246"/>
      <c r="H40" s="246"/>
      <c r="I40" s="246"/>
      <c r="J40" s="246"/>
      <c r="K40" s="246"/>
      <c r="L40" s="246"/>
      <c r="M40" s="246"/>
      <c r="N40" s="246"/>
      <c r="O40" s="246"/>
      <c r="P40" s="1199"/>
      <c r="Q40" s="246"/>
    </row>
    <row r="41" spans="2:17" ht="17.25" x14ac:dyDescent="0.15">
      <c r="B41" s="247" t="s">
        <v>566</v>
      </c>
      <c r="C41" s="248"/>
      <c r="D41" s="248"/>
      <c r="E41" s="248"/>
      <c r="F41" s="248"/>
      <c r="G41" s="248"/>
      <c r="H41" s="248"/>
      <c r="I41" s="248"/>
      <c r="J41" s="248"/>
      <c r="K41" s="248"/>
      <c r="L41" s="248"/>
      <c r="M41" s="248"/>
      <c r="N41" s="248"/>
      <c r="O41" s="248"/>
      <c r="P41" s="249"/>
    </row>
    <row r="42" spans="2:17" x14ac:dyDescent="0.15">
      <c r="B42" s="250"/>
      <c r="C42" s="246"/>
      <c r="D42" s="246"/>
      <c r="E42" s="246"/>
      <c r="F42" s="246"/>
      <c r="G42" s="1200" t="s">
        <v>567</v>
      </c>
      <c r="I42" s="1201"/>
      <c r="J42" s="1201"/>
      <c r="K42" s="1201"/>
      <c r="L42" s="246"/>
      <c r="M42" s="246"/>
      <c r="N42" s="246"/>
      <c r="O42" s="246"/>
    </row>
    <row r="43" spans="2:17" x14ac:dyDescent="0.15">
      <c r="B43" s="250"/>
      <c r="C43" s="246"/>
      <c r="D43" s="246"/>
      <c r="E43" s="246"/>
      <c r="F43" s="246"/>
      <c r="G43" s="1202" t="s">
        <v>568</v>
      </c>
      <c r="H43" s="1203"/>
      <c r="I43" s="1203"/>
      <c r="J43" s="1203"/>
      <c r="K43" s="1203"/>
      <c r="L43" s="1203"/>
      <c r="M43" s="1203"/>
      <c r="N43" s="1203"/>
      <c r="O43" s="1204"/>
    </row>
    <row r="44" spans="2:17" x14ac:dyDescent="0.15">
      <c r="B44" s="250"/>
      <c r="C44" s="246"/>
      <c r="D44" s="246"/>
      <c r="E44" s="246"/>
      <c r="F44" s="246"/>
      <c r="G44" s="1205"/>
      <c r="H44" s="1206"/>
      <c r="I44" s="1206"/>
      <c r="J44" s="1206"/>
      <c r="K44" s="1206"/>
      <c r="L44" s="1206"/>
      <c r="M44" s="1206"/>
      <c r="N44" s="1206"/>
      <c r="O44" s="1207"/>
    </row>
    <row r="45" spans="2:17" x14ac:dyDescent="0.15">
      <c r="B45" s="250"/>
      <c r="C45" s="246"/>
      <c r="D45" s="246"/>
      <c r="E45" s="246"/>
      <c r="F45" s="246"/>
      <c r="G45" s="1205"/>
      <c r="H45" s="1206"/>
      <c r="I45" s="1206"/>
      <c r="J45" s="1206"/>
      <c r="K45" s="1206"/>
      <c r="L45" s="1206"/>
      <c r="M45" s="1206"/>
      <c r="N45" s="1206"/>
      <c r="O45" s="1207"/>
    </row>
    <row r="46" spans="2:17" x14ac:dyDescent="0.15">
      <c r="B46" s="250"/>
      <c r="C46" s="246"/>
      <c r="D46" s="246"/>
      <c r="E46" s="246"/>
      <c r="F46" s="246"/>
      <c r="G46" s="1205"/>
      <c r="H46" s="1206"/>
      <c r="I46" s="1206"/>
      <c r="J46" s="1206"/>
      <c r="K46" s="1206"/>
      <c r="L46" s="1206"/>
      <c r="M46" s="1206"/>
      <c r="N46" s="1206"/>
      <c r="O46" s="1207"/>
    </row>
    <row r="47" spans="2:17" x14ac:dyDescent="0.15">
      <c r="B47" s="250"/>
      <c r="C47" s="246"/>
      <c r="D47" s="246"/>
      <c r="E47" s="246"/>
      <c r="F47" s="246"/>
      <c r="G47" s="1208"/>
      <c r="H47" s="1209"/>
      <c r="I47" s="1209"/>
      <c r="J47" s="1209"/>
      <c r="K47" s="1209"/>
      <c r="L47" s="1209"/>
      <c r="M47" s="1209"/>
      <c r="N47" s="1209"/>
      <c r="O47" s="1210"/>
    </row>
    <row r="48" spans="2:17" x14ac:dyDescent="0.15">
      <c r="B48" s="250"/>
      <c r="C48" s="246"/>
      <c r="D48" s="246"/>
      <c r="E48" s="246"/>
      <c r="F48" s="246"/>
      <c r="G48" s="246"/>
      <c r="H48" s="1211"/>
      <c r="I48" s="1211"/>
      <c r="J48" s="1211"/>
    </row>
    <row r="49" spans="1:17" x14ac:dyDescent="0.15">
      <c r="B49" s="250"/>
      <c r="C49" s="246"/>
      <c r="D49" s="246"/>
      <c r="E49" s="246"/>
      <c r="F49" s="246"/>
      <c r="G49" s="245" t="s">
        <v>569</v>
      </c>
    </row>
    <row r="50" spans="1:17" x14ac:dyDescent="0.15">
      <c r="B50" s="250"/>
      <c r="C50" s="246"/>
      <c r="D50" s="246"/>
      <c r="E50" s="246"/>
      <c r="F50" s="246"/>
      <c r="G50" s="1212"/>
      <c r="H50" s="1213"/>
      <c r="I50" s="1213"/>
      <c r="J50" s="1214"/>
      <c r="K50" s="1215" t="s">
        <v>521</v>
      </c>
      <c r="L50" s="1215" t="s">
        <v>522</v>
      </c>
      <c r="M50" s="1215" t="s">
        <v>523</v>
      </c>
      <c r="N50" s="1215" t="s">
        <v>524</v>
      </c>
      <c r="O50" s="1215" t="s">
        <v>525</v>
      </c>
    </row>
    <row r="51" spans="1:17" x14ac:dyDescent="0.15">
      <c r="B51" s="250"/>
      <c r="C51" s="246"/>
      <c r="D51" s="246"/>
      <c r="E51" s="246"/>
      <c r="F51" s="246"/>
      <c r="G51" s="1216" t="s">
        <v>570</v>
      </c>
      <c r="H51" s="1217"/>
      <c r="I51" s="1218" t="s">
        <v>571</v>
      </c>
      <c r="J51" s="1218"/>
      <c r="K51" s="1219"/>
      <c r="L51" s="1219"/>
      <c r="M51" s="1219"/>
      <c r="N51" s="1219"/>
      <c r="O51" s="1219"/>
    </row>
    <row r="52" spans="1:17" x14ac:dyDescent="0.15">
      <c r="B52" s="250"/>
      <c r="C52" s="246"/>
      <c r="D52" s="246"/>
      <c r="E52" s="246"/>
      <c r="F52" s="246"/>
      <c r="G52" s="1220"/>
      <c r="H52" s="1221"/>
      <c r="I52" s="1222"/>
      <c r="J52" s="1222"/>
      <c r="K52" s="1223"/>
      <c r="L52" s="1223"/>
      <c r="M52" s="1223"/>
      <c r="N52" s="1223"/>
      <c r="O52" s="1223"/>
    </row>
    <row r="53" spans="1:17" x14ac:dyDescent="0.15">
      <c r="A53" s="1224"/>
      <c r="B53" s="250"/>
      <c r="C53" s="246"/>
      <c r="D53" s="246"/>
      <c r="E53" s="246"/>
      <c r="F53" s="246"/>
      <c r="G53" s="1220"/>
      <c r="H53" s="1221"/>
      <c r="I53" s="1225" t="s">
        <v>572</v>
      </c>
      <c r="J53" s="1225"/>
      <c r="K53" s="1226"/>
      <c r="L53" s="1226"/>
      <c r="M53" s="1226"/>
      <c r="N53" s="1226"/>
      <c r="O53" s="1226"/>
    </row>
    <row r="54" spans="1:17" x14ac:dyDescent="0.15">
      <c r="A54" s="1224"/>
      <c r="B54" s="250"/>
      <c r="C54" s="246"/>
      <c r="D54" s="246"/>
      <c r="E54" s="246"/>
      <c r="F54" s="246"/>
      <c r="G54" s="1227"/>
      <c r="H54" s="1228"/>
      <c r="I54" s="1225"/>
      <c r="J54" s="1225"/>
      <c r="K54" s="1229"/>
      <c r="L54" s="1229"/>
      <c r="M54" s="1229"/>
      <c r="N54" s="1229"/>
      <c r="O54" s="1229"/>
    </row>
    <row r="55" spans="1:17" x14ac:dyDescent="0.15">
      <c r="A55" s="1224"/>
      <c r="B55" s="250"/>
      <c r="C55" s="246"/>
      <c r="D55" s="246"/>
      <c r="E55" s="246"/>
      <c r="F55" s="246"/>
      <c r="G55" s="1230" t="s">
        <v>573</v>
      </c>
      <c r="H55" s="1231"/>
      <c r="I55" s="1225" t="s">
        <v>571</v>
      </c>
      <c r="J55" s="1225"/>
      <c r="K55" s="1219"/>
      <c r="L55" s="1219"/>
      <c r="M55" s="1219"/>
      <c r="N55" s="1219"/>
      <c r="O55" s="1219"/>
    </row>
    <row r="56" spans="1:17" x14ac:dyDescent="0.15">
      <c r="A56" s="1224"/>
      <c r="B56" s="250"/>
      <c r="C56" s="246"/>
      <c r="D56" s="246"/>
      <c r="E56" s="246"/>
      <c r="F56" s="246"/>
      <c r="G56" s="1232"/>
      <c r="H56" s="1233"/>
      <c r="I56" s="1225"/>
      <c r="J56" s="1225"/>
      <c r="K56" s="1223"/>
      <c r="L56" s="1223"/>
      <c r="M56" s="1223"/>
      <c r="N56" s="1223"/>
      <c r="O56" s="1223"/>
    </row>
    <row r="57" spans="1:17" s="1224" customFormat="1" x14ac:dyDescent="0.15">
      <c r="B57" s="1234"/>
      <c r="C57" s="1201"/>
      <c r="D57" s="1201"/>
      <c r="E57" s="1201"/>
      <c r="F57" s="1201"/>
      <c r="G57" s="1232"/>
      <c r="H57" s="1233"/>
      <c r="I57" s="1235" t="s">
        <v>572</v>
      </c>
      <c r="J57" s="1235"/>
      <c r="K57" s="1226"/>
      <c r="L57" s="1226"/>
      <c r="M57" s="1226"/>
      <c r="N57" s="1226"/>
      <c r="O57" s="1226"/>
      <c r="P57" s="1236"/>
      <c r="Q57" s="1234"/>
    </row>
    <row r="58" spans="1:17" s="1224" customFormat="1" x14ac:dyDescent="0.15">
      <c r="A58" s="245"/>
      <c r="B58" s="1234"/>
      <c r="C58" s="1201"/>
      <c r="D58" s="1201"/>
      <c r="E58" s="1201"/>
      <c r="F58" s="1201"/>
      <c r="G58" s="1237"/>
      <c r="H58" s="1238"/>
      <c r="I58" s="1235"/>
      <c r="J58" s="1235"/>
      <c r="K58" s="1229"/>
      <c r="L58" s="1229"/>
      <c r="M58" s="1229"/>
      <c r="N58" s="1229"/>
      <c r="O58" s="1229"/>
      <c r="P58" s="1236"/>
      <c r="Q58" s="1234"/>
    </row>
    <row r="59" spans="1:17" s="1224" customFormat="1" x14ac:dyDescent="0.15">
      <c r="A59" s="245"/>
      <c r="B59" s="1234"/>
      <c r="C59" s="1201"/>
      <c r="D59" s="1201"/>
      <c r="E59" s="1201"/>
      <c r="F59" s="1201"/>
      <c r="G59" s="1201"/>
      <c r="H59" s="1201"/>
      <c r="I59" s="1201"/>
      <c r="J59" s="1201"/>
      <c r="K59" s="1239"/>
      <c r="L59" s="1239"/>
      <c r="M59" s="1239"/>
      <c r="N59" s="1239"/>
      <c r="O59" s="1239"/>
      <c r="P59" s="1236"/>
      <c r="Q59" s="1234"/>
    </row>
    <row r="60" spans="1:17" s="1224" customFormat="1" x14ac:dyDescent="0.15">
      <c r="A60" s="245"/>
      <c r="B60" s="1234"/>
      <c r="C60" s="1201"/>
      <c r="D60" s="1201"/>
      <c r="E60" s="1201"/>
      <c r="F60" s="1201"/>
      <c r="G60" s="1201"/>
      <c r="H60" s="1201"/>
      <c r="I60" s="1201"/>
      <c r="J60" s="1201"/>
      <c r="K60" s="1239"/>
      <c r="L60" s="1239"/>
      <c r="M60" s="1239"/>
      <c r="N60" s="1239"/>
      <c r="O60" s="1239"/>
      <c r="P60" s="1236"/>
      <c r="Q60" s="1234"/>
    </row>
    <row r="61" spans="1:17" s="1224" customFormat="1" x14ac:dyDescent="0.15">
      <c r="A61" s="245"/>
      <c r="B61" s="1240"/>
      <c r="C61" s="1241"/>
      <c r="D61" s="1241"/>
      <c r="E61" s="1241"/>
      <c r="F61" s="1241"/>
      <c r="G61" s="1241"/>
      <c r="H61" s="1241"/>
      <c r="I61" s="1241"/>
      <c r="J61" s="1241"/>
      <c r="K61" s="1241"/>
      <c r="L61" s="1241"/>
      <c r="M61" s="1242"/>
      <c r="N61" s="1242"/>
      <c r="O61" s="1242"/>
      <c r="P61" s="1243"/>
      <c r="Q61" s="1234"/>
    </row>
    <row r="62" spans="1:17" x14ac:dyDescent="0.15">
      <c r="B62" s="1199"/>
      <c r="C62" s="1199"/>
      <c r="D62" s="1199"/>
      <c r="E62" s="1199"/>
      <c r="F62" s="1199"/>
      <c r="G62" s="1199"/>
      <c r="H62" s="1199"/>
      <c r="I62" s="1199"/>
      <c r="J62" s="1199"/>
      <c r="K62" s="1199"/>
      <c r="L62" s="1199"/>
      <c r="M62" s="1199"/>
      <c r="N62" s="1199"/>
      <c r="O62" s="1199"/>
      <c r="P62" s="1199"/>
      <c r="Q62" s="246"/>
    </row>
    <row r="63" spans="1:17" ht="17.25" x14ac:dyDescent="0.15">
      <c r="B63" s="309" t="s">
        <v>574</v>
      </c>
      <c r="C63" s="246"/>
      <c r="D63" s="246"/>
      <c r="E63" s="246"/>
      <c r="F63" s="246"/>
      <c r="G63" s="246"/>
      <c r="H63" s="246"/>
      <c r="I63" s="246"/>
      <c r="J63" s="246"/>
      <c r="K63" s="246"/>
      <c r="L63" s="246"/>
      <c r="M63" s="246"/>
      <c r="N63" s="246"/>
      <c r="O63" s="246"/>
    </row>
    <row r="64" spans="1:17" x14ac:dyDescent="0.15">
      <c r="B64" s="250"/>
      <c r="C64" s="246"/>
      <c r="D64" s="246"/>
      <c r="E64" s="246"/>
      <c r="F64" s="246"/>
      <c r="G64" s="1200" t="s">
        <v>567</v>
      </c>
      <c r="I64" s="1201"/>
      <c r="J64" s="1201"/>
      <c r="K64" s="1201"/>
      <c r="L64" s="246"/>
      <c r="M64" s="246"/>
      <c r="N64" s="246"/>
      <c r="O64" s="246"/>
    </row>
    <row r="65" spans="2:30" x14ac:dyDescent="0.15">
      <c r="B65" s="250"/>
      <c r="C65" s="246"/>
      <c r="D65" s="246"/>
      <c r="E65" s="246"/>
      <c r="F65" s="246"/>
      <c r="G65" s="1202" t="s">
        <v>575</v>
      </c>
      <c r="H65" s="1203"/>
      <c r="I65" s="1203"/>
      <c r="J65" s="1203"/>
      <c r="K65" s="1203"/>
      <c r="L65" s="1203"/>
      <c r="M65" s="1203"/>
      <c r="N65" s="1203"/>
      <c r="O65" s="1204"/>
    </row>
    <row r="66" spans="2:30" x14ac:dyDescent="0.15">
      <c r="B66" s="250"/>
      <c r="C66" s="246"/>
      <c r="D66" s="246"/>
      <c r="E66" s="246"/>
      <c r="F66" s="246"/>
      <c r="G66" s="1205"/>
      <c r="H66" s="1206"/>
      <c r="I66" s="1206"/>
      <c r="J66" s="1206"/>
      <c r="K66" s="1206"/>
      <c r="L66" s="1206"/>
      <c r="M66" s="1206"/>
      <c r="N66" s="1206"/>
      <c r="O66" s="1207"/>
    </row>
    <row r="67" spans="2:30" x14ac:dyDescent="0.15">
      <c r="B67" s="250"/>
      <c r="C67" s="246"/>
      <c r="D67" s="246"/>
      <c r="E67" s="246"/>
      <c r="F67" s="246"/>
      <c r="G67" s="1205"/>
      <c r="H67" s="1206"/>
      <c r="I67" s="1206"/>
      <c r="J67" s="1206"/>
      <c r="K67" s="1206"/>
      <c r="L67" s="1206"/>
      <c r="M67" s="1206"/>
      <c r="N67" s="1206"/>
      <c r="O67" s="1207"/>
    </row>
    <row r="68" spans="2:30" x14ac:dyDescent="0.15">
      <c r="B68" s="250"/>
      <c r="C68" s="246"/>
      <c r="D68" s="246"/>
      <c r="E68" s="246"/>
      <c r="F68" s="246"/>
      <c r="G68" s="1205"/>
      <c r="H68" s="1206"/>
      <c r="I68" s="1206"/>
      <c r="J68" s="1206"/>
      <c r="K68" s="1206"/>
      <c r="L68" s="1206"/>
      <c r="M68" s="1206"/>
      <c r="N68" s="1206"/>
      <c r="O68" s="1207"/>
    </row>
    <row r="69" spans="2:30" x14ac:dyDescent="0.15">
      <c r="B69" s="250"/>
      <c r="C69" s="246"/>
      <c r="D69" s="246"/>
      <c r="E69" s="246"/>
      <c r="F69" s="246"/>
      <c r="G69" s="1208"/>
      <c r="H69" s="1209"/>
      <c r="I69" s="1209"/>
      <c r="J69" s="1209"/>
      <c r="K69" s="1209"/>
      <c r="L69" s="1209"/>
      <c r="M69" s="1209"/>
      <c r="N69" s="1209"/>
      <c r="O69" s="1210"/>
    </row>
    <row r="70" spans="2:30" x14ac:dyDescent="0.15">
      <c r="B70" s="250"/>
      <c r="C70" s="246"/>
      <c r="D70" s="246"/>
      <c r="E70" s="246"/>
      <c r="F70" s="246"/>
      <c r="G70" s="246"/>
      <c r="H70" s="1244"/>
      <c r="I70" s="1244"/>
      <c r="J70" s="1245"/>
      <c r="K70" s="1245"/>
      <c r="L70" s="1246"/>
      <c r="M70" s="1245"/>
      <c r="N70" s="1246"/>
      <c r="O70" s="1247"/>
    </row>
    <row r="71" spans="2:30" x14ac:dyDescent="0.15">
      <c r="B71" s="250"/>
      <c r="C71" s="246"/>
      <c r="D71" s="246"/>
      <c r="E71" s="246"/>
      <c r="F71" s="246"/>
      <c r="G71" s="1248" t="s">
        <v>576</v>
      </c>
      <c r="I71" s="1249"/>
      <c r="J71" s="1245"/>
      <c r="K71" s="1245"/>
      <c r="L71" s="1246"/>
      <c r="M71" s="1245"/>
      <c r="N71" s="1246"/>
      <c r="O71" s="1247"/>
    </row>
    <row r="72" spans="2:30" x14ac:dyDescent="0.15">
      <c r="B72" s="250"/>
      <c r="C72" s="246"/>
      <c r="D72" s="246"/>
      <c r="E72" s="246"/>
      <c r="F72" s="246"/>
      <c r="G72" s="1212"/>
      <c r="H72" s="1213"/>
      <c r="I72" s="1213"/>
      <c r="J72" s="1214"/>
      <c r="K72" s="1215" t="s">
        <v>521</v>
      </c>
      <c r="L72" s="1215" t="s">
        <v>522</v>
      </c>
      <c r="M72" s="1215" t="s">
        <v>523</v>
      </c>
      <c r="N72" s="1215" t="s">
        <v>524</v>
      </c>
      <c r="O72" s="1215" t="s">
        <v>525</v>
      </c>
    </row>
    <row r="73" spans="2:30" x14ac:dyDescent="0.15">
      <c r="B73" s="250"/>
      <c r="C73" s="246"/>
      <c r="D73" s="246"/>
      <c r="E73" s="246"/>
      <c r="F73" s="246"/>
      <c r="G73" s="1216" t="s">
        <v>570</v>
      </c>
      <c r="H73" s="1217"/>
      <c r="I73" s="1218" t="s">
        <v>571</v>
      </c>
      <c r="J73" s="1218"/>
      <c r="K73" s="1250">
        <v>131.1</v>
      </c>
      <c r="L73" s="1250">
        <v>109.9</v>
      </c>
      <c r="M73" s="1223">
        <v>100.1</v>
      </c>
      <c r="N73" s="1223">
        <v>93.7</v>
      </c>
      <c r="O73" s="1223">
        <v>81.8</v>
      </c>
      <c r="S73" s="245">
        <v>9.9</v>
      </c>
    </row>
    <row r="74" spans="2:30" x14ac:dyDescent="0.15">
      <c r="B74" s="250"/>
      <c r="C74" s="246"/>
      <c r="D74" s="246"/>
      <c r="E74" s="246"/>
      <c r="F74" s="246"/>
      <c r="G74" s="1220"/>
      <c r="H74" s="1221"/>
      <c r="I74" s="1222"/>
      <c r="J74" s="1222"/>
      <c r="K74" s="1250"/>
      <c r="L74" s="1250"/>
      <c r="M74" s="1223"/>
      <c r="N74" s="1223"/>
      <c r="O74" s="1223"/>
    </row>
    <row r="75" spans="2:30" x14ac:dyDescent="0.15">
      <c r="B75" s="250"/>
      <c r="C75" s="246"/>
      <c r="D75" s="246"/>
      <c r="E75" s="246"/>
      <c r="F75" s="246"/>
      <c r="G75" s="1220"/>
      <c r="H75" s="1221"/>
      <c r="I75" s="1225" t="s">
        <v>577</v>
      </c>
      <c r="J75" s="1225"/>
      <c r="K75" s="1251">
        <v>14.2</v>
      </c>
      <c r="L75" s="1251">
        <v>13.9</v>
      </c>
      <c r="M75" s="1251">
        <v>13.8</v>
      </c>
      <c r="N75" s="1251">
        <v>13.2</v>
      </c>
      <c r="O75" s="1251">
        <v>12.8</v>
      </c>
      <c r="U75" s="245">
        <v>81.2</v>
      </c>
      <c r="W75" s="245">
        <v>87.2</v>
      </c>
      <c r="Y75" s="245">
        <v>99.8</v>
      </c>
      <c r="AA75" s="245">
        <v>109.5</v>
      </c>
      <c r="AC75" s="245">
        <v>115.2</v>
      </c>
    </row>
    <row r="76" spans="2:30" x14ac:dyDescent="0.15">
      <c r="B76" s="250"/>
      <c r="C76" s="246"/>
      <c r="D76" s="246"/>
      <c r="E76" s="246"/>
      <c r="F76" s="246"/>
      <c r="G76" s="1227"/>
      <c r="H76" s="1228"/>
      <c r="I76" s="1225"/>
      <c r="J76" s="1225"/>
      <c r="K76" s="1229"/>
      <c r="L76" s="1229"/>
      <c r="M76" s="1229"/>
      <c r="N76" s="1229"/>
      <c r="O76" s="1229"/>
    </row>
    <row r="77" spans="2:30" x14ac:dyDescent="0.15">
      <c r="B77" s="250"/>
      <c r="C77" s="246"/>
      <c r="D77" s="246"/>
      <c r="E77" s="246"/>
      <c r="F77" s="246"/>
      <c r="G77" s="1230" t="s">
        <v>573</v>
      </c>
      <c r="H77" s="1231"/>
      <c r="I77" s="1225" t="s">
        <v>571</v>
      </c>
      <c r="J77" s="1225"/>
      <c r="K77" s="1250">
        <v>42</v>
      </c>
      <c r="L77" s="1250">
        <v>54.4</v>
      </c>
      <c r="M77" s="1223">
        <v>47</v>
      </c>
      <c r="N77" s="1223">
        <v>41.4</v>
      </c>
      <c r="O77" s="1223">
        <v>38.9</v>
      </c>
      <c r="R77" s="245">
        <v>12.3</v>
      </c>
      <c r="T77" s="245">
        <v>11.1</v>
      </c>
    </row>
    <row r="78" spans="2:30" x14ac:dyDescent="0.15">
      <c r="B78" s="250"/>
      <c r="C78" s="246"/>
      <c r="D78" s="246"/>
      <c r="E78" s="246"/>
      <c r="F78" s="246"/>
      <c r="G78" s="1232"/>
      <c r="H78" s="1233"/>
      <c r="I78" s="1225"/>
      <c r="J78" s="1225"/>
      <c r="K78" s="1250"/>
      <c r="L78" s="1250"/>
      <c r="M78" s="1223"/>
      <c r="N78" s="1223"/>
      <c r="O78" s="1223"/>
    </row>
    <row r="79" spans="2:30" x14ac:dyDescent="0.15">
      <c r="B79" s="250"/>
      <c r="C79" s="246"/>
      <c r="D79" s="246"/>
      <c r="E79" s="246"/>
      <c r="F79" s="246"/>
      <c r="G79" s="1232"/>
      <c r="H79" s="1233"/>
      <c r="I79" s="1252" t="s">
        <v>577</v>
      </c>
      <c r="J79" s="1235"/>
      <c r="K79" s="1253">
        <v>6.8</v>
      </c>
      <c r="L79" s="1253">
        <v>8.1</v>
      </c>
      <c r="M79" s="1253">
        <v>7.3</v>
      </c>
      <c r="N79" s="1253">
        <v>6.7</v>
      </c>
      <c r="O79" s="1253">
        <v>6.4</v>
      </c>
      <c r="V79" s="245">
        <v>53.5</v>
      </c>
      <c r="X79" s="245">
        <v>48.2</v>
      </c>
      <c r="Z79" s="245">
        <v>34.200000000000003</v>
      </c>
      <c r="AB79" s="245">
        <v>30.3</v>
      </c>
      <c r="AD79" s="245">
        <v>28.9</v>
      </c>
    </row>
    <row r="80" spans="2:30" x14ac:dyDescent="0.15">
      <c r="B80" s="250"/>
      <c r="C80" s="246"/>
      <c r="D80" s="246"/>
      <c r="E80" s="246"/>
      <c r="F80" s="246"/>
      <c r="G80" s="1237"/>
      <c r="H80" s="1238"/>
      <c r="I80" s="1235"/>
      <c r="J80" s="1235"/>
      <c r="K80" s="1253"/>
      <c r="L80" s="1253"/>
      <c r="M80" s="1253"/>
      <c r="N80" s="1253"/>
      <c r="O80" s="1253"/>
    </row>
    <row r="81" spans="2:17" x14ac:dyDescent="0.15">
      <c r="B81" s="250"/>
      <c r="C81" s="246"/>
      <c r="D81" s="246"/>
      <c r="E81" s="246"/>
      <c r="F81" s="246"/>
      <c r="G81" s="246"/>
      <c r="H81" s="246"/>
      <c r="I81" s="246"/>
      <c r="J81" s="246"/>
      <c r="K81" s="1254"/>
      <c r="L81" s="246"/>
      <c r="M81" s="246"/>
      <c r="N81" s="246"/>
      <c r="O81" s="246"/>
    </row>
    <row r="82" spans="2:17" ht="17.25" x14ac:dyDescent="0.15">
      <c r="B82" s="250"/>
      <c r="C82" s="246"/>
      <c r="D82" s="246"/>
      <c r="E82" s="246"/>
      <c r="F82" s="246"/>
      <c r="G82" s="246"/>
      <c r="H82" s="246"/>
      <c r="I82" s="246"/>
      <c r="J82" s="246"/>
      <c r="K82" s="1255"/>
      <c r="L82" s="1255"/>
      <c r="M82" s="1255"/>
      <c r="N82" s="1255"/>
      <c r="O82" s="1255"/>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1256"/>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0" zoomScaleNormal="50" zoomScaleSheetLayoutView="70" workbookViewId="0">
      <selection activeCell="L49" sqref="L49"/>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0" zoomScaleNormal="50" zoomScaleSheetLayoutView="55" workbookViewId="0">
      <selection activeCell="L49" sqref="L49"/>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520</v>
      </c>
      <c r="G2" s="113"/>
      <c r="H2" s="114"/>
    </row>
    <row r="3" spans="1:8" x14ac:dyDescent="0.15">
      <c r="A3" s="110" t="s">
        <v>513</v>
      </c>
      <c r="B3" s="115"/>
      <c r="C3" s="116"/>
      <c r="D3" s="117">
        <v>59663</v>
      </c>
      <c r="E3" s="118"/>
      <c r="F3" s="119">
        <v>39425</v>
      </c>
      <c r="G3" s="120"/>
      <c r="H3" s="121"/>
    </row>
    <row r="4" spans="1:8" x14ac:dyDescent="0.15">
      <c r="A4" s="122"/>
      <c r="B4" s="123"/>
      <c r="C4" s="124"/>
      <c r="D4" s="125">
        <v>25595</v>
      </c>
      <c r="E4" s="126"/>
      <c r="F4" s="127">
        <v>22414</v>
      </c>
      <c r="G4" s="128"/>
      <c r="H4" s="129"/>
    </row>
    <row r="5" spans="1:8" x14ac:dyDescent="0.15">
      <c r="A5" s="110" t="s">
        <v>515</v>
      </c>
      <c r="B5" s="115"/>
      <c r="C5" s="116"/>
      <c r="D5" s="117">
        <v>44396</v>
      </c>
      <c r="E5" s="118"/>
      <c r="F5" s="119">
        <v>47677</v>
      </c>
      <c r="G5" s="120"/>
      <c r="H5" s="121"/>
    </row>
    <row r="6" spans="1:8" x14ac:dyDescent="0.15">
      <c r="A6" s="122"/>
      <c r="B6" s="123"/>
      <c r="C6" s="124"/>
      <c r="D6" s="125">
        <v>6014</v>
      </c>
      <c r="E6" s="126"/>
      <c r="F6" s="127">
        <v>23360</v>
      </c>
      <c r="G6" s="128"/>
      <c r="H6" s="129"/>
    </row>
    <row r="7" spans="1:8" x14ac:dyDescent="0.15">
      <c r="A7" s="110" t="s">
        <v>516</v>
      </c>
      <c r="B7" s="115"/>
      <c r="C7" s="116"/>
      <c r="D7" s="117">
        <v>59042</v>
      </c>
      <c r="E7" s="118"/>
      <c r="F7" s="119">
        <v>51613</v>
      </c>
      <c r="G7" s="120"/>
      <c r="H7" s="121"/>
    </row>
    <row r="8" spans="1:8" x14ac:dyDescent="0.15">
      <c r="A8" s="122"/>
      <c r="B8" s="123"/>
      <c r="C8" s="124"/>
      <c r="D8" s="125">
        <v>6272</v>
      </c>
      <c r="E8" s="126"/>
      <c r="F8" s="127">
        <v>25872</v>
      </c>
      <c r="G8" s="128"/>
      <c r="H8" s="129"/>
    </row>
    <row r="9" spans="1:8" x14ac:dyDescent="0.15">
      <c r="A9" s="110" t="s">
        <v>517</v>
      </c>
      <c r="B9" s="115"/>
      <c r="C9" s="116"/>
      <c r="D9" s="117">
        <v>69806</v>
      </c>
      <c r="E9" s="118"/>
      <c r="F9" s="119">
        <v>50880</v>
      </c>
      <c r="G9" s="120"/>
      <c r="H9" s="121"/>
    </row>
    <row r="10" spans="1:8" x14ac:dyDescent="0.15">
      <c r="A10" s="122"/>
      <c r="B10" s="123"/>
      <c r="C10" s="124"/>
      <c r="D10" s="125">
        <v>13210</v>
      </c>
      <c r="E10" s="126"/>
      <c r="F10" s="127">
        <v>27819</v>
      </c>
      <c r="G10" s="128"/>
      <c r="H10" s="129"/>
    </row>
    <row r="11" spans="1:8" x14ac:dyDescent="0.15">
      <c r="A11" s="110" t="s">
        <v>518</v>
      </c>
      <c r="B11" s="115"/>
      <c r="C11" s="116"/>
      <c r="D11" s="117">
        <v>73016</v>
      </c>
      <c r="E11" s="118"/>
      <c r="F11" s="119">
        <v>46395</v>
      </c>
      <c r="G11" s="120"/>
      <c r="H11" s="121"/>
    </row>
    <row r="12" spans="1:8" x14ac:dyDescent="0.15">
      <c r="A12" s="122"/>
      <c r="B12" s="123"/>
      <c r="C12" s="130"/>
      <c r="D12" s="125">
        <v>5599</v>
      </c>
      <c r="E12" s="126"/>
      <c r="F12" s="127">
        <v>26304</v>
      </c>
      <c r="G12" s="128"/>
      <c r="H12" s="129"/>
    </row>
    <row r="13" spans="1:8" x14ac:dyDescent="0.15">
      <c r="A13" s="110"/>
      <c r="B13" s="115"/>
      <c r="C13" s="131"/>
      <c r="D13" s="132">
        <v>61185</v>
      </c>
      <c r="E13" s="133"/>
      <c r="F13" s="134">
        <v>47198</v>
      </c>
      <c r="G13" s="135"/>
      <c r="H13" s="121"/>
    </row>
    <row r="14" spans="1:8" x14ac:dyDescent="0.15">
      <c r="A14" s="122"/>
      <c r="B14" s="123"/>
      <c r="C14" s="124"/>
      <c r="D14" s="125">
        <v>11338</v>
      </c>
      <c r="E14" s="126"/>
      <c r="F14" s="127">
        <v>25154</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4.49</v>
      </c>
      <c r="C19" s="136">
        <f>ROUND(VALUE(SUBSTITUTE(実質収支比率等に係る経年分析!G$48,"▲","-")),2)</f>
        <v>4.7</v>
      </c>
      <c r="D19" s="136">
        <f>ROUND(VALUE(SUBSTITUTE(実質収支比率等に係る経年分析!H$48,"▲","-")),2)</f>
        <v>4.2</v>
      </c>
      <c r="E19" s="136">
        <f>ROUND(VALUE(SUBSTITUTE(実質収支比率等に係る経年分析!I$48,"▲","-")),2)</f>
        <v>4.3099999999999996</v>
      </c>
      <c r="F19" s="136">
        <f>ROUND(VALUE(SUBSTITUTE(実質収支比率等に係る経年分析!J$48,"▲","-")),2)</f>
        <v>4.08</v>
      </c>
    </row>
    <row r="20" spans="1:11" x14ac:dyDescent="0.15">
      <c r="A20" s="136" t="s">
        <v>43</v>
      </c>
      <c r="B20" s="136">
        <f>ROUND(VALUE(SUBSTITUTE(実質収支比率等に係る経年分析!F$47,"▲","-")),2)</f>
        <v>8.11</v>
      </c>
      <c r="C20" s="136">
        <f>ROUND(VALUE(SUBSTITUTE(実質収支比率等に係る経年分析!G$47,"▲","-")),2)</f>
        <v>9.66</v>
      </c>
      <c r="D20" s="136">
        <f>ROUND(VALUE(SUBSTITUTE(実質収支比率等に係る経年分析!H$47,"▲","-")),2)</f>
        <v>8.8800000000000008</v>
      </c>
      <c r="E20" s="136">
        <f>ROUND(VALUE(SUBSTITUTE(実質収支比率等に係る経年分析!I$47,"▲","-")),2)</f>
        <v>11.1</v>
      </c>
      <c r="F20" s="136">
        <f>ROUND(VALUE(SUBSTITUTE(実質収支比率等に係る経年分析!J$47,"▲","-")),2)</f>
        <v>11.04</v>
      </c>
    </row>
    <row r="21" spans="1:11" x14ac:dyDescent="0.15">
      <c r="A21" s="136" t="s">
        <v>44</v>
      </c>
      <c r="B21" s="136">
        <f>IF(ISNUMBER(VALUE(SUBSTITUTE(実質収支比率等に係る経年分析!F$49,"▲","-"))),ROUND(VALUE(SUBSTITUTE(実質収支比率等に係る経年分析!F$49,"▲","-")),2),NA())</f>
        <v>-0.55000000000000004</v>
      </c>
      <c r="C21" s="136">
        <f>IF(ISNUMBER(VALUE(SUBSTITUTE(実質収支比率等に係る経年分析!G$49,"▲","-"))),ROUND(VALUE(SUBSTITUTE(実質収支比率等に係る経年分析!G$49,"▲","-")),2),NA())</f>
        <v>2.56</v>
      </c>
      <c r="D21" s="136">
        <f>IF(ISNUMBER(VALUE(SUBSTITUTE(実質収支比率等に係る経年分析!H$49,"▲","-"))),ROUND(VALUE(SUBSTITUTE(実質収支比率等に係る経年分析!H$49,"▲","-")),2),NA())</f>
        <v>-0.96</v>
      </c>
      <c r="E21" s="136">
        <f>IF(ISNUMBER(VALUE(SUBSTITUTE(実質収支比率等に係る経年分析!I$49,"▲","-"))),ROUND(VALUE(SUBSTITUTE(実質収支比率等に係る経年分析!I$49,"▲","-")),2),NA())</f>
        <v>2.2400000000000002</v>
      </c>
      <c r="F21" s="136">
        <f>IF(ISNUMBER(VALUE(SUBSTITUTE(実質収支比率等に係る経年分析!J$49,"▲","-"))),ROUND(VALUE(SUBSTITUTE(実質収支比率等に係る経年分析!J$49,"▲","-")),2),NA())</f>
        <v>-0.05</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母子父子寡婦福祉資金貸付事業特別会計</v>
      </c>
      <c r="B29" s="137" t="e">
        <f>IF(ROUND(VALUE(SUBSTITUTE(連結実質赤字比率に係る赤字・黒字の構成分析!F$41,"▲", "-")), 2) &lt; 0, ABS(ROUND(VALUE(SUBSTITUTE(連結実質赤字比率に係る赤字・黒字の構成分析!F$41,"▲", "-")), 2)), NA())</f>
        <v>#VALUE!</v>
      </c>
      <c r="C29" s="137" t="e">
        <f>IF(ROUND(VALUE(SUBSTITUTE(連結実質赤字比率に係る赤字・黒字の構成分析!F$41,"▲", "-")), 2) &gt;= 0, ABS(ROUND(VALUE(SUBSTITUTE(連結実質赤字比率に係る赤字・黒字の構成分析!F$41,"▲", "-")), 2)), NA())</f>
        <v>#VALUE!</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x14ac:dyDescent="0.15">
      <c r="A30" s="137" t="str">
        <f>IF(連結実質赤字比率に係る赤字・黒字の構成分析!C$40="",NA(),連結実質赤字比率に係る赤字・黒字の構成分析!C$40)</f>
        <v>土地区画整理事業特別会計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0.23</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0.06</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0.14000000000000001</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0.05</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0.01</v>
      </c>
    </row>
    <row r="31" spans="1:11" x14ac:dyDescent="0.15">
      <c r="A31" s="137" t="str">
        <f>IF(連結実質赤字比率に係る赤字・黒字の構成分析!C$39="",NA(),連結実質赤字比率に係る赤字・黒字の構成分析!C$39)</f>
        <v>後期高齢者医療特別会計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0.03</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0.02</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0.01</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0.03</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0.28000000000000003</v>
      </c>
    </row>
    <row r="32" spans="1:11" x14ac:dyDescent="0.15">
      <c r="A32" s="137" t="str">
        <f>IF(連結実質赤字比率に係る赤字・黒字の構成分析!C$38="",NA(),連結実質赤字比率に係る赤字・黒字の構成分析!C$38)</f>
        <v>介護保険事業特別会計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0.92</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0.93</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1.01</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0.98</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0.66</v>
      </c>
    </row>
    <row r="33" spans="1:16" x14ac:dyDescent="0.15">
      <c r="A33" s="137" t="str">
        <f>IF(連結実質赤字比率に係る赤字・黒字の構成分析!C$37="",NA(),連結実質赤字比率に係る赤字・黒字の構成分析!C$37)</f>
        <v>一般会計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4.43</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4.6399999999999997</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4.0599999999999996</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4.21</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4.07</v>
      </c>
    </row>
    <row r="34" spans="1:16" x14ac:dyDescent="0.15">
      <c r="A34" s="137" t="str">
        <f>IF(連結実質赤字比率に係る赤字・黒字の構成分析!C$36="",NA(),連結実質赤字比率に係る赤字・黒字の構成分析!C$36)</f>
        <v>下水道事業会計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2.3199999999999998</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2.85</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3.44</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3.93</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4.3899999999999997</v>
      </c>
    </row>
    <row r="35" spans="1:16" x14ac:dyDescent="0.15">
      <c r="A35" s="137" t="str">
        <f>IF(連結実質赤字比率に係る赤字・黒字の構成分析!C$35="",NA(),連結実質赤字比率に係る赤字・黒字の構成分析!C$35)</f>
        <v>水道事業会計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12.49</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13.17</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14.08</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15.61</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16.34</v>
      </c>
    </row>
    <row r="36" spans="1:16" x14ac:dyDescent="0.15">
      <c r="A36" s="137" t="str">
        <f>IF(連結実質赤字比率に係る赤字・黒字の構成分析!C$34="",NA(),連結実質赤字比率に係る赤字・黒字の構成分析!C$34)</f>
        <v>国民健康保険事業特別会計</v>
      </c>
      <c r="B36" s="137">
        <f>IF(ROUND(VALUE(SUBSTITUTE(連結実質赤字比率に係る赤字・黒字の構成分析!F$34,"▲", "-")), 2) &lt; 0, ABS(ROUND(VALUE(SUBSTITUTE(連結実質赤字比率に係る赤字・黒字の構成分析!F$34,"▲", "-")), 2)), NA())</f>
        <v>6.87</v>
      </c>
      <c r="C36" s="137" t="e">
        <f>IF(ROUND(VALUE(SUBSTITUTE(連結実質赤字比率に係る赤字・黒字の構成分析!F$34,"▲", "-")), 2) &gt;= 0, ABS(ROUND(VALUE(SUBSTITUTE(連結実質赤字比率に係る赤字・黒字の構成分析!F$34,"▲", "-")), 2)), NA())</f>
        <v>#N/A</v>
      </c>
      <c r="D36" s="137">
        <f>IF(ROUND(VALUE(SUBSTITUTE(連結実質赤字比率に係る赤字・黒字の構成分析!G$34,"▲", "-")), 2) &lt; 0, ABS(ROUND(VALUE(SUBSTITUTE(連結実質赤字比率に係る赤字・黒字の構成分析!G$34,"▲", "-")), 2)), NA())</f>
        <v>7.77</v>
      </c>
      <c r="E36" s="137" t="e">
        <f>IF(ROUND(VALUE(SUBSTITUTE(連結実質赤字比率に係る赤字・黒字の構成分析!G$34,"▲", "-")), 2) &gt;= 0, ABS(ROUND(VALUE(SUBSTITUTE(連結実質赤字比率に係る赤字・黒字の構成分析!G$34,"▲", "-")), 2)), NA())</f>
        <v>#N/A</v>
      </c>
      <c r="F36" s="137">
        <f>IF(ROUND(VALUE(SUBSTITUTE(連結実質赤字比率に係る赤字・黒字の構成分析!H$34,"▲", "-")), 2) &lt; 0, ABS(ROUND(VALUE(SUBSTITUTE(連結実質赤字比率に係る赤字・黒字の構成分析!H$34,"▲", "-")), 2)), NA())</f>
        <v>6.53</v>
      </c>
      <c r="G36" s="137" t="e">
        <f>IF(ROUND(VALUE(SUBSTITUTE(連結実質赤字比率に係る赤字・黒字の構成分析!H$34,"▲", "-")), 2) &gt;= 0, ABS(ROUND(VALUE(SUBSTITUTE(連結実質赤字比率に係る赤字・黒字の構成分析!H$34,"▲", "-")), 2)), NA())</f>
        <v>#N/A</v>
      </c>
      <c r="H36" s="137">
        <f>IF(ROUND(VALUE(SUBSTITUTE(連結実質赤字比率に係る赤字・黒字の構成分析!I$34,"▲", "-")), 2) &lt; 0, ABS(ROUND(VALUE(SUBSTITUTE(連結実質赤字比率に係る赤字・黒字の構成分析!I$34,"▲", "-")), 2)), NA())</f>
        <v>4.88</v>
      </c>
      <c r="I36" s="137" t="e">
        <f>IF(ROUND(VALUE(SUBSTITUTE(連結実質赤字比率に係る赤字・黒字の構成分析!I$34,"▲", "-")), 2) &gt;= 0, ABS(ROUND(VALUE(SUBSTITUTE(連結実質赤字比率に係る赤字・黒字の構成分析!I$34,"▲", "-")), 2)), NA())</f>
        <v>#N/A</v>
      </c>
      <c r="J36" s="137">
        <f>IF(ROUND(VALUE(SUBSTITUTE(連結実質赤字比率に係る赤字・黒字の構成分析!J$34,"▲", "-")), 2) &lt; 0, ABS(ROUND(VALUE(SUBSTITUTE(連結実質赤字比率に係る赤字・黒字の構成分析!J$34,"▲", "-")), 2)), NA())</f>
        <v>0.85</v>
      </c>
      <c r="K36" s="137" t="e">
        <f>IF(ROUND(VALUE(SUBSTITUTE(連結実質赤字比率に係る赤字・黒字の構成分析!J$34,"▲", "-")), 2) &gt;= 0, ABS(ROUND(VALUE(SUBSTITUTE(連結実質赤字比率に係る赤字・黒字の構成分析!J$34,"▲", "-")), 2)), NA())</f>
        <v>#N/A</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6847</v>
      </c>
      <c r="E42" s="138"/>
      <c r="F42" s="138"/>
      <c r="G42" s="138">
        <f>'実質公債費比率（分子）の構造'!L$52</f>
        <v>7374</v>
      </c>
      <c r="H42" s="138"/>
      <c r="I42" s="138"/>
      <c r="J42" s="138">
        <f>'実質公債費比率（分子）の構造'!M$52</f>
        <v>7603</v>
      </c>
      <c r="K42" s="138"/>
      <c r="L42" s="138"/>
      <c r="M42" s="138">
        <f>'実質公債費比率（分子）の構造'!N$52</f>
        <v>7579</v>
      </c>
      <c r="N42" s="138"/>
      <c r="O42" s="138"/>
      <c r="P42" s="138">
        <f>'実質公債費比率（分子）の構造'!O$52</f>
        <v>7452</v>
      </c>
    </row>
    <row r="43" spans="1:16" x14ac:dyDescent="0.15">
      <c r="A43" s="138" t="s">
        <v>52</v>
      </c>
      <c r="B43" s="138">
        <f>'実質公債費比率（分子）の構造'!K$51</f>
        <v>9</v>
      </c>
      <c r="C43" s="138"/>
      <c r="D43" s="138"/>
      <c r="E43" s="138">
        <f>'実質公債費比率（分子）の構造'!L$51</f>
        <v>3</v>
      </c>
      <c r="F43" s="138"/>
      <c r="G43" s="138"/>
      <c r="H43" s="138">
        <f>'実質公債費比率（分子）の構造'!M$51</f>
        <v>9</v>
      </c>
      <c r="I43" s="138"/>
      <c r="J43" s="138"/>
      <c r="K43" s="138">
        <f>'実質公債費比率（分子）の構造'!N$51</f>
        <v>4</v>
      </c>
      <c r="L43" s="138"/>
      <c r="M43" s="138"/>
      <c r="N43" s="138">
        <f>'実質公債費比率（分子）の構造'!O$51</f>
        <v>4</v>
      </c>
      <c r="O43" s="138"/>
      <c r="P43" s="138"/>
    </row>
    <row r="44" spans="1:16" x14ac:dyDescent="0.15">
      <c r="A44" s="138" t="s">
        <v>53</v>
      </c>
      <c r="B44" s="138">
        <f>'実質公債費比率（分子）の構造'!K$50</f>
        <v>295</v>
      </c>
      <c r="C44" s="138"/>
      <c r="D44" s="138"/>
      <c r="E44" s="138">
        <f>'実質公債費比率（分子）の構造'!L$50</f>
        <v>295</v>
      </c>
      <c r="F44" s="138"/>
      <c r="G44" s="138"/>
      <c r="H44" s="138">
        <f>'実質公債費比率（分子）の構造'!M$50</f>
        <v>295</v>
      </c>
      <c r="I44" s="138"/>
      <c r="J44" s="138"/>
      <c r="K44" s="138">
        <f>'実質公債費比率（分子）の構造'!N$50</f>
        <v>295</v>
      </c>
      <c r="L44" s="138"/>
      <c r="M44" s="138"/>
      <c r="N44" s="138">
        <f>'実質公債費比率（分子）の構造'!O$50</f>
        <v>295</v>
      </c>
      <c r="O44" s="138"/>
      <c r="P44" s="138"/>
    </row>
    <row r="45" spans="1:16" x14ac:dyDescent="0.15">
      <c r="A45" s="138" t="s">
        <v>54</v>
      </c>
      <c r="B45" s="138">
        <f>'実質公債費比率（分子）の構造'!K$49</f>
        <v>1136</v>
      </c>
      <c r="C45" s="138"/>
      <c r="D45" s="138"/>
      <c r="E45" s="138">
        <f>'実質公債費比率（分子）の構造'!L$49</f>
        <v>1029</v>
      </c>
      <c r="F45" s="138"/>
      <c r="G45" s="138"/>
      <c r="H45" s="138">
        <f>'実質公債費比率（分子）の構造'!M$49</f>
        <v>1034</v>
      </c>
      <c r="I45" s="138"/>
      <c r="J45" s="138"/>
      <c r="K45" s="138">
        <f>'実質公債費比率（分子）の構造'!N$49</f>
        <v>1096</v>
      </c>
      <c r="L45" s="138"/>
      <c r="M45" s="138"/>
      <c r="N45" s="138">
        <f>'実質公債費比率（分子）の構造'!O$49</f>
        <v>1013</v>
      </c>
      <c r="O45" s="138"/>
      <c r="P45" s="138"/>
    </row>
    <row r="46" spans="1:16" x14ac:dyDescent="0.15">
      <c r="A46" s="138" t="s">
        <v>55</v>
      </c>
      <c r="B46" s="138">
        <f>'実質公債費比率（分子）の構造'!K$48</f>
        <v>849</v>
      </c>
      <c r="C46" s="138"/>
      <c r="D46" s="138"/>
      <c r="E46" s="138">
        <f>'実質公債費比率（分子）の構造'!L$48</f>
        <v>829</v>
      </c>
      <c r="F46" s="138"/>
      <c r="G46" s="138"/>
      <c r="H46" s="138">
        <f>'実質公債費比率（分子）の構造'!M$48</f>
        <v>822</v>
      </c>
      <c r="I46" s="138"/>
      <c r="J46" s="138"/>
      <c r="K46" s="138">
        <f>'実質公債費比率（分子）の構造'!N$48</f>
        <v>820</v>
      </c>
      <c r="L46" s="138"/>
      <c r="M46" s="138"/>
      <c r="N46" s="138">
        <f>'実質公債費比率（分子）の構造'!O$48</f>
        <v>793</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12745</v>
      </c>
      <c r="C49" s="138"/>
      <c r="D49" s="138"/>
      <c r="E49" s="138">
        <f>'実質公債費比率（分子）の構造'!L$45</f>
        <v>13142</v>
      </c>
      <c r="F49" s="138"/>
      <c r="G49" s="138"/>
      <c r="H49" s="138">
        <f>'実質公債費比率（分子）の構造'!M$45</f>
        <v>13412</v>
      </c>
      <c r="I49" s="138"/>
      <c r="J49" s="138"/>
      <c r="K49" s="138">
        <f>'実質公債費比率（分子）の構造'!N$45</f>
        <v>13162</v>
      </c>
      <c r="L49" s="138"/>
      <c r="M49" s="138"/>
      <c r="N49" s="138">
        <f>'実質公債費比率（分子）の構造'!O$45</f>
        <v>12881</v>
      </c>
      <c r="O49" s="138"/>
      <c r="P49" s="138"/>
    </row>
    <row r="50" spans="1:16" x14ac:dyDescent="0.15">
      <c r="A50" s="138" t="s">
        <v>59</v>
      </c>
      <c r="B50" s="138" t="e">
        <f>NA()</f>
        <v>#N/A</v>
      </c>
      <c r="C50" s="138">
        <f>IF(ISNUMBER('実質公債費比率（分子）の構造'!K$53),'実質公債費比率（分子）の構造'!K$53,NA())</f>
        <v>8187</v>
      </c>
      <c r="D50" s="138" t="e">
        <f>NA()</f>
        <v>#N/A</v>
      </c>
      <c r="E50" s="138" t="e">
        <f>NA()</f>
        <v>#N/A</v>
      </c>
      <c r="F50" s="138">
        <f>IF(ISNUMBER('実質公債費比率（分子）の構造'!L$53),'実質公債費比率（分子）の構造'!L$53,NA())</f>
        <v>7924</v>
      </c>
      <c r="G50" s="138" t="e">
        <f>NA()</f>
        <v>#N/A</v>
      </c>
      <c r="H50" s="138" t="e">
        <f>NA()</f>
        <v>#N/A</v>
      </c>
      <c r="I50" s="138">
        <f>IF(ISNUMBER('実質公債費比率（分子）の構造'!M$53),'実質公債費比率（分子）の構造'!M$53,NA())</f>
        <v>7969</v>
      </c>
      <c r="J50" s="138" t="e">
        <f>NA()</f>
        <v>#N/A</v>
      </c>
      <c r="K50" s="138" t="e">
        <f>NA()</f>
        <v>#N/A</v>
      </c>
      <c r="L50" s="138">
        <f>IF(ISNUMBER('実質公債費比率（分子）の構造'!N$53),'実質公債費比率（分子）の構造'!N$53,NA())</f>
        <v>7798</v>
      </c>
      <c r="M50" s="138" t="e">
        <f>NA()</f>
        <v>#N/A</v>
      </c>
      <c r="N50" s="138" t="e">
        <f>NA()</f>
        <v>#N/A</v>
      </c>
      <c r="O50" s="138">
        <f>IF(ISNUMBER('実質公債費比率（分子）の構造'!O$53),'実質公債費比率（分子）の構造'!O$53,NA())</f>
        <v>7534</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69463</v>
      </c>
      <c r="E56" s="137"/>
      <c r="F56" s="137"/>
      <c r="G56" s="137">
        <f>'将来負担比率（分子）の構造'!J$52</f>
        <v>72035</v>
      </c>
      <c r="H56" s="137"/>
      <c r="I56" s="137"/>
      <c r="J56" s="137">
        <f>'将来負担比率（分子）の構造'!K$52</f>
        <v>74859</v>
      </c>
      <c r="K56" s="137"/>
      <c r="L56" s="137"/>
      <c r="M56" s="137">
        <f>'将来負担比率（分子）の構造'!L$52</f>
        <v>75783</v>
      </c>
      <c r="N56" s="137"/>
      <c r="O56" s="137"/>
      <c r="P56" s="137">
        <f>'将来負担比率（分子）の構造'!M$52</f>
        <v>77480</v>
      </c>
    </row>
    <row r="57" spans="1:16" x14ac:dyDescent="0.15">
      <c r="A57" s="137" t="s">
        <v>36</v>
      </c>
      <c r="B57" s="137"/>
      <c r="C57" s="137"/>
      <c r="D57" s="137">
        <f>'将来負担比率（分子）の構造'!I$51</f>
        <v>19579</v>
      </c>
      <c r="E57" s="137"/>
      <c r="F57" s="137"/>
      <c r="G57" s="137">
        <f>'将来負担比率（分子）の構造'!J$51</f>
        <v>19613</v>
      </c>
      <c r="H57" s="137"/>
      <c r="I57" s="137"/>
      <c r="J57" s="137">
        <f>'将来負担比率（分子）の構造'!K$51</f>
        <v>20068</v>
      </c>
      <c r="K57" s="137"/>
      <c r="L57" s="137"/>
      <c r="M57" s="137">
        <f>'将来負担比率（分子）の構造'!L$51</f>
        <v>20333</v>
      </c>
      <c r="N57" s="137"/>
      <c r="O57" s="137"/>
      <c r="P57" s="137">
        <f>'将来負担比率（分子）の構造'!M$51</f>
        <v>20748</v>
      </c>
    </row>
    <row r="58" spans="1:16" x14ac:dyDescent="0.15">
      <c r="A58" s="137" t="s">
        <v>35</v>
      </c>
      <c r="B58" s="137"/>
      <c r="C58" s="137"/>
      <c r="D58" s="137">
        <f>'将来負担比率（分子）の構造'!I$50</f>
        <v>15362</v>
      </c>
      <c r="E58" s="137"/>
      <c r="F58" s="137"/>
      <c r="G58" s="137">
        <f>'将来負担比率（分子）の構造'!J$50</f>
        <v>18819</v>
      </c>
      <c r="H58" s="137"/>
      <c r="I58" s="137"/>
      <c r="J58" s="137">
        <f>'将来負担比率（分子）の構造'!K$50</f>
        <v>18311</v>
      </c>
      <c r="K58" s="137"/>
      <c r="L58" s="137"/>
      <c r="M58" s="137">
        <f>'将来負担比率（分子）の構造'!L$50</f>
        <v>21073</v>
      </c>
      <c r="N58" s="137"/>
      <c r="O58" s="137"/>
      <c r="P58" s="137">
        <f>'将来負担比率（分子）の構造'!M$50</f>
        <v>21941</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f>'将来負担比率（分子）の構造'!I$46</f>
        <v>12</v>
      </c>
      <c r="C61" s="137"/>
      <c r="D61" s="137"/>
      <c r="E61" s="137">
        <f>'将来負担比率（分子）の構造'!J$46</f>
        <v>18</v>
      </c>
      <c r="F61" s="137"/>
      <c r="G61" s="137"/>
      <c r="H61" s="137">
        <f>'将来負担比率（分子）の構造'!K$46</f>
        <v>8</v>
      </c>
      <c r="I61" s="137"/>
      <c r="J61" s="137"/>
      <c r="K61" s="137">
        <f>'将来負担比率（分子）の構造'!L$46</f>
        <v>7</v>
      </c>
      <c r="L61" s="137"/>
      <c r="M61" s="137"/>
      <c r="N61" s="137">
        <f>'将来負担比率（分子）の構造'!M$46</f>
        <v>10</v>
      </c>
      <c r="O61" s="137"/>
      <c r="P61" s="137"/>
    </row>
    <row r="62" spans="1:16" x14ac:dyDescent="0.15">
      <c r="A62" s="137" t="s">
        <v>29</v>
      </c>
      <c r="B62" s="137">
        <f>'将来負担比率（分子）の構造'!I$45</f>
        <v>14747</v>
      </c>
      <c r="C62" s="137"/>
      <c r="D62" s="137"/>
      <c r="E62" s="137">
        <f>'将来負担比率（分子）の構造'!J$45</f>
        <v>15800</v>
      </c>
      <c r="F62" s="137"/>
      <c r="G62" s="137"/>
      <c r="H62" s="137">
        <f>'将来負担比率（分子）の構造'!K$45</f>
        <v>16253</v>
      </c>
      <c r="I62" s="137"/>
      <c r="J62" s="137"/>
      <c r="K62" s="137">
        <f>'将来負担比率（分子）の構造'!L$45</f>
        <v>16376</v>
      </c>
      <c r="L62" s="137"/>
      <c r="M62" s="137"/>
      <c r="N62" s="137">
        <f>'将来負担比率（分子）の構造'!M$45</f>
        <v>15893</v>
      </c>
      <c r="O62" s="137"/>
      <c r="P62" s="137"/>
    </row>
    <row r="63" spans="1:16" x14ac:dyDescent="0.15">
      <c r="A63" s="137" t="s">
        <v>28</v>
      </c>
      <c r="B63" s="137">
        <f>'将来負担比率（分子）の構造'!I$44</f>
        <v>10821</v>
      </c>
      <c r="C63" s="137"/>
      <c r="D63" s="137"/>
      <c r="E63" s="137">
        <f>'将来負担比率（分子）の構造'!J$44</f>
        <v>9987</v>
      </c>
      <c r="F63" s="137"/>
      <c r="G63" s="137"/>
      <c r="H63" s="137">
        <f>'将来負担比率（分子）の構造'!K$44</f>
        <v>8700</v>
      </c>
      <c r="I63" s="137"/>
      <c r="J63" s="137"/>
      <c r="K63" s="137">
        <f>'将来負担比率（分子）の構造'!L$44</f>
        <v>7503</v>
      </c>
      <c r="L63" s="137"/>
      <c r="M63" s="137"/>
      <c r="N63" s="137">
        <f>'将来負担比率（分子）の構造'!M$44</f>
        <v>6565</v>
      </c>
      <c r="O63" s="137"/>
      <c r="P63" s="137"/>
    </row>
    <row r="64" spans="1:16" x14ac:dyDescent="0.15">
      <c r="A64" s="137" t="s">
        <v>27</v>
      </c>
      <c r="B64" s="137">
        <f>'将来負担比率（分子）の構造'!I$43</f>
        <v>8556</v>
      </c>
      <c r="C64" s="137"/>
      <c r="D64" s="137"/>
      <c r="E64" s="137">
        <f>'将来負担比率（分子）の構造'!J$43</f>
        <v>8643</v>
      </c>
      <c r="F64" s="137"/>
      <c r="G64" s="137"/>
      <c r="H64" s="137">
        <f>'将来負担比率（分子）の構造'!K$43</f>
        <v>8671</v>
      </c>
      <c r="I64" s="137"/>
      <c r="J64" s="137"/>
      <c r="K64" s="137">
        <f>'将来負担比率（分子）の構造'!L$43</f>
        <v>8362</v>
      </c>
      <c r="L64" s="137"/>
      <c r="M64" s="137"/>
      <c r="N64" s="137">
        <f>'将来負担比率（分子）の構造'!M$43</f>
        <v>7999</v>
      </c>
      <c r="O64" s="137"/>
      <c r="P64" s="137"/>
    </row>
    <row r="65" spans="1:16" x14ac:dyDescent="0.15">
      <c r="A65" s="137" t="s">
        <v>26</v>
      </c>
      <c r="B65" s="137">
        <f>'将来負担比率（分子）の構造'!I$42</f>
        <v>2435</v>
      </c>
      <c r="C65" s="137"/>
      <c r="D65" s="137"/>
      <c r="E65" s="137">
        <f>'将来負担比率（分子）の構造'!J$42</f>
        <v>2200</v>
      </c>
      <c r="F65" s="137"/>
      <c r="G65" s="137"/>
      <c r="H65" s="137">
        <f>'将来負担比率（分子）の構造'!K$42</f>
        <v>1958</v>
      </c>
      <c r="I65" s="137"/>
      <c r="J65" s="137"/>
      <c r="K65" s="137">
        <f>'将来負担比率（分子）の構造'!L$42</f>
        <v>1710</v>
      </c>
      <c r="L65" s="137"/>
      <c r="M65" s="137"/>
      <c r="N65" s="137">
        <f>'将来負担比率（分子）の構造'!M$42</f>
        <v>1454</v>
      </c>
      <c r="O65" s="137"/>
      <c r="P65" s="137"/>
    </row>
    <row r="66" spans="1:16" x14ac:dyDescent="0.15">
      <c r="A66" s="137" t="s">
        <v>25</v>
      </c>
      <c r="B66" s="137">
        <f>'将来負担比率（分子）の構造'!I$41</f>
        <v>140332</v>
      </c>
      <c r="C66" s="137"/>
      <c r="D66" s="137"/>
      <c r="E66" s="137">
        <f>'将来負担比率（分子）の構造'!J$41</f>
        <v>138835</v>
      </c>
      <c r="F66" s="137"/>
      <c r="G66" s="137"/>
      <c r="H66" s="137">
        <f>'将来負担比率（分子）の構造'!K$41</f>
        <v>138035</v>
      </c>
      <c r="I66" s="137"/>
      <c r="J66" s="137"/>
      <c r="K66" s="137">
        <f>'将来負担比率（分子）の構造'!L$41</f>
        <v>139297</v>
      </c>
      <c r="L66" s="137"/>
      <c r="M66" s="137"/>
      <c r="N66" s="137">
        <f>'将来負担比率（分子）の構造'!M$41</f>
        <v>137854</v>
      </c>
      <c r="O66" s="137"/>
      <c r="P66" s="137"/>
    </row>
    <row r="67" spans="1:16" x14ac:dyDescent="0.15">
      <c r="A67" s="137" t="s">
        <v>63</v>
      </c>
      <c r="B67" s="137" t="e">
        <f>NA()</f>
        <v>#N/A</v>
      </c>
      <c r="C67" s="137">
        <f>IF(ISNUMBER('将来負担比率（分子）の構造'!I$53), IF('将来負担比率（分子）の構造'!I$53 &lt; 0, 0, '将来負担比率（分子）の構造'!I$53), NA())</f>
        <v>72501</v>
      </c>
      <c r="D67" s="137" t="e">
        <f>NA()</f>
        <v>#N/A</v>
      </c>
      <c r="E67" s="137" t="e">
        <f>NA()</f>
        <v>#N/A</v>
      </c>
      <c r="F67" s="137">
        <f>IF(ISNUMBER('将来負担比率（分子）の構造'!J$53), IF('将来負担比率（分子）の構造'!J$53 &lt; 0, 0, '将来負担比率（分子）の構造'!J$53), NA())</f>
        <v>65016</v>
      </c>
      <c r="G67" s="137" t="e">
        <f>NA()</f>
        <v>#N/A</v>
      </c>
      <c r="H67" s="137" t="e">
        <f>NA()</f>
        <v>#N/A</v>
      </c>
      <c r="I67" s="137">
        <f>IF(ISNUMBER('将来負担比率（分子）の構造'!K$53), IF('将来負担比率（分子）の構造'!K$53 &lt; 0, 0, '将来負担比率（分子）の構造'!K$53), NA())</f>
        <v>60386</v>
      </c>
      <c r="J67" s="137" t="e">
        <f>NA()</f>
        <v>#N/A</v>
      </c>
      <c r="K67" s="137" t="e">
        <f>NA()</f>
        <v>#N/A</v>
      </c>
      <c r="L67" s="137">
        <f>IF(ISNUMBER('将来負担比率（分子）の構造'!L$53), IF('将来負担比率（分子）の構造'!L$53 &lt; 0, 0, '将来負担比率（分子）の構造'!L$53), NA())</f>
        <v>56066</v>
      </c>
      <c r="M67" s="137" t="e">
        <f>NA()</f>
        <v>#N/A</v>
      </c>
      <c r="N67" s="137" t="e">
        <f>NA()</f>
        <v>#N/A</v>
      </c>
      <c r="O67" s="137">
        <f>IF(ISNUMBER('将来負担比率（分子）の構造'!M$53), IF('将来負担比率（分子）の構造'!M$53 &lt; 0, 0, '将来負担比率（分子）の構造'!M$53), NA())</f>
        <v>49606</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571" t="s">
        <v>195</v>
      </c>
      <c r="DI1" s="572"/>
      <c r="DJ1" s="572"/>
      <c r="DK1" s="572"/>
      <c r="DL1" s="572"/>
      <c r="DM1" s="572"/>
      <c r="DN1" s="573"/>
      <c r="DP1" s="571" t="s">
        <v>196</v>
      </c>
      <c r="DQ1" s="572"/>
      <c r="DR1" s="572"/>
      <c r="DS1" s="572"/>
      <c r="DT1" s="572"/>
      <c r="DU1" s="572"/>
      <c r="DV1" s="572"/>
      <c r="DW1" s="572"/>
      <c r="DX1" s="572"/>
      <c r="DY1" s="572"/>
      <c r="DZ1" s="572"/>
      <c r="EA1" s="572"/>
      <c r="EB1" s="572"/>
      <c r="EC1" s="573"/>
      <c r="ED1" s="177"/>
      <c r="EE1" s="177"/>
      <c r="EF1" s="177"/>
      <c r="EG1" s="177"/>
      <c r="EH1" s="177"/>
      <c r="EI1" s="177"/>
      <c r="EJ1" s="177"/>
      <c r="EK1" s="177"/>
      <c r="EL1" s="177"/>
      <c r="EM1" s="177"/>
    </row>
    <row r="2" spans="2:143" ht="22.5" customHeight="1" x14ac:dyDescent="0.15">
      <c r="B2" s="180" t="s">
        <v>197</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574" t="s">
        <v>198</v>
      </c>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4" t="s">
        <v>199</v>
      </c>
      <c r="AQ3" s="575"/>
      <c r="AR3" s="575"/>
      <c r="AS3" s="575"/>
      <c r="AT3" s="575"/>
      <c r="AU3" s="575"/>
      <c r="AV3" s="575"/>
      <c r="AW3" s="575"/>
      <c r="AX3" s="575"/>
      <c r="AY3" s="575"/>
      <c r="AZ3" s="575"/>
      <c r="BA3" s="575"/>
      <c r="BB3" s="575"/>
      <c r="BC3" s="575"/>
      <c r="BD3" s="575"/>
      <c r="BE3" s="575"/>
      <c r="BF3" s="575"/>
      <c r="BG3" s="575"/>
      <c r="BH3" s="575"/>
      <c r="BI3" s="575"/>
      <c r="BJ3" s="575"/>
      <c r="BK3" s="575"/>
      <c r="BL3" s="575"/>
      <c r="BM3" s="575"/>
      <c r="BN3" s="575"/>
      <c r="BO3" s="575"/>
      <c r="BP3" s="575"/>
      <c r="BQ3" s="575"/>
      <c r="BR3" s="575"/>
      <c r="BS3" s="575"/>
      <c r="BT3" s="575"/>
      <c r="BU3" s="575"/>
      <c r="BV3" s="575"/>
      <c r="BW3" s="575"/>
      <c r="BX3" s="575"/>
      <c r="BY3" s="575"/>
      <c r="BZ3" s="575"/>
      <c r="CA3" s="575"/>
      <c r="CB3" s="576"/>
      <c r="CD3" s="577" t="s">
        <v>200</v>
      </c>
      <c r="CE3" s="578"/>
      <c r="CF3" s="578"/>
      <c r="CG3" s="578"/>
      <c r="CH3" s="578"/>
      <c r="CI3" s="578"/>
      <c r="CJ3" s="578"/>
      <c r="CK3" s="578"/>
      <c r="CL3" s="578"/>
      <c r="CM3" s="578"/>
      <c r="CN3" s="578"/>
      <c r="CO3" s="578"/>
      <c r="CP3" s="578"/>
      <c r="CQ3" s="578"/>
      <c r="CR3" s="578"/>
      <c r="CS3" s="578"/>
      <c r="CT3" s="578"/>
      <c r="CU3" s="578"/>
      <c r="CV3" s="578"/>
      <c r="CW3" s="578"/>
      <c r="CX3" s="578"/>
      <c r="CY3" s="578"/>
      <c r="CZ3" s="578"/>
      <c r="DA3" s="578"/>
      <c r="DB3" s="578"/>
      <c r="DC3" s="578"/>
      <c r="DD3" s="578"/>
      <c r="DE3" s="578"/>
      <c r="DF3" s="578"/>
      <c r="DG3" s="578"/>
      <c r="DH3" s="578"/>
      <c r="DI3" s="578"/>
      <c r="DJ3" s="578"/>
      <c r="DK3" s="578"/>
      <c r="DL3" s="578"/>
      <c r="DM3" s="578"/>
      <c r="DN3" s="578"/>
      <c r="DO3" s="578"/>
      <c r="DP3" s="578"/>
      <c r="DQ3" s="578"/>
      <c r="DR3" s="578"/>
      <c r="DS3" s="578"/>
      <c r="DT3" s="578"/>
      <c r="DU3" s="578"/>
      <c r="DV3" s="578"/>
      <c r="DW3" s="578"/>
      <c r="DX3" s="578"/>
      <c r="DY3" s="578"/>
      <c r="DZ3" s="578"/>
      <c r="EA3" s="578"/>
      <c r="EB3" s="578"/>
      <c r="EC3" s="579"/>
    </row>
    <row r="4" spans="2:143" ht="11.25" customHeight="1" x14ac:dyDescent="0.15">
      <c r="B4" s="574" t="s">
        <v>1</v>
      </c>
      <c r="C4" s="575"/>
      <c r="D4" s="575"/>
      <c r="E4" s="575"/>
      <c r="F4" s="575"/>
      <c r="G4" s="575"/>
      <c r="H4" s="575"/>
      <c r="I4" s="575"/>
      <c r="J4" s="575"/>
      <c r="K4" s="575"/>
      <c r="L4" s="575"/>
      <c r="M4" s="575"/>
      <c r="N4" s="575"/>
      <c r="O4" s="575"/>
      <c r="P4" s="575"/>
      <c r="Q4" s="576"/>
      <c r="R4" s="574" t="s">
        <v>201</v>
      </c>
      <c r="S4" s="575"/>
      <c r="T4" s="575"/>
      <c r="U4" s="575"/>
      <c r="V4" s="575"/>
      <c r="W4" s="575"/>
      <c r="X4" s="575"/>
      <c r="Y4" s="576"/>
      <c r="Z4" s="574" t="s">
        <v>202</v>
      </c>
      <c r="AA4" s="575"/>
      <c r="AB4" s="575"/>
      <c r="AC4" s="576"/>
      <c r="AD4" s="574" t="s">
        <v>203</v>
      </c>
      <c r="AE4" s="575"/>
      <c r="AF4" s="575"/>
      <c r="AG4" s="575"/>
      <c r="AH4" s="575"/>
      <c r="AI4" s="575"/>
      <c r="AJ4" s="575"/>
      <c r="AK4" s="576"/>
      <c r="AL4" s="574" t="s">
        <v>202</v>
      </c>
      <c r="AM4" s="575"/>
      <c r="AN4" s="575"/>
      <c r="AO4" s="576"/>
      <c r="AP4" s="580" t="s">
        <v>204</v>
      </c>
      <c r="AQ4" s="580"/>
      <c r="AR4" s="580"/>
      <c r="AS4" s="580"/>
      <c r="AT4" s="580"/>
      <c r="AU4" s="580"/>
      <c r="AV4" s="580"/>
      <c r="AW4" s="580"/>
      <c r="AX4" s="580"/>
      <c r="AY4" s="580"/>
      <c r="AZ4" s="580"/>
      <c r="BA4" s="580"/>
      <c r="BB4" s="580"/>
      <c r="BC4" s="580"/>
      <c r="BD4" s="580"/>
      <c r="BE4" s="580"/>
      <c r="BF4" s="580"/>
      <c r="BG4" s="580" t="s">
        <v>205</v>
      </c>
      <c r="BH4" s="580"/>
      <c r="BI4" s="580"/>
      <c r="BJ4" s="580"/>
      <c r="BK4" s="580"/>
      <c r="BL4" s="580"/>
      <c r="BM4" s="580"/>
      <c r="BN4" s="580"/>
      <c r="BO4" s="580" t="s">
        <v>202</v>
      </c>
      <c r="BP4" s="580"/>
      <c r="BQ4" s="580"/>
      <c r="BR4" s="580"/>
      <c r="BS4" s="580" t="s">
        <v>206</v>
      </c>
      <c r="BT4" s="580"/>
      <c r="BU4" s="580"/>
      <c r="BV4" s="580"/>
      <c r="BW4" s="580"/>
      <c r="BX4" s="580"/>
      <c r="BY4" s="580"/>
      <c r="BZ4" s="580"/>
      <c r="CA4" s="580"/>
      <c r="CB4" s="580"/>
      <c r="CD4" s="577" t="s">
        <v>207</v>
      </c>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9"/>
    </row>
    <row r="5" spans="2:143" s="183" customFormat="1" ht="11.25" customHeight="1" x14ac:dyDescent="0.15">
      <c r="B5" s="581" t="s">
        <v>208</v>
      </c>
      <c r="C5" s="582"/>
      <c r="D5" s="582"/>
      <c r="E5" s="582"/>
      <c r="F5" s="582"/>
      <c r="G5" s="582"/>
      <c r="H5" s="582"/>
      <c r="I5" s="582"/>
      <c r="J5" s="582"/>
      <c r="K5" s="582"/>
      <c r="L5" s="582"/>
      <c r="M5" s="582"/>
      <c r="N5" s="582"/>
      <c r="O5" s="582"/>
      <c r="P5" s="582"/>
      <c r="Q5" s="583"/>
      <c r="R5" s="584">
        <v>47109661</v>
      </c>
      <c r="S5" s="585"/>
      <c r="T5" s="585"/>
      <c r="U5" s="585"/>
      <c r="V5" s="585"/>
      <c r="W5" s="585"/>
      <c r="X5" s="585"/>
      <c r="Y5" s="586"/>
      <c r="Z5" s="587">
        <v>31.4</v>
      </c>
      <c r="AA5" s="587"/>
      <c r="AB5" s="587"/>
      <c r="AC5" s="587"/>
      <c r="AD5" s="588">
        <v>47109661</v>
      </c>
      <c r="AE5" s="588"/>
      <c r="AF5" s="588"/>
      <c r="AG5" s="588"/>
      <c r="AH5" s="588"/>
      <c r="AI5" s="588"/>
      <c r="AJ5" s="588"/>
      <c r="AK5" s="588"/>
      <c r="AL5" s="589">
        <v>73.5</v>
      </c>
      <c r="AM5" s="590"/>
      <c r="AN5" s="590"/>
      <c r="AO5" s="591"/>
      <c r="AP5" s="581" t="s">
        <v>209</v>
      </c>
      <c r="AQ5" s="582"/>
      <c r="AR5" s="582"/>
      <c r="AS5" s="582"/>
      <c r="AT5" s="582"/>
      <c r="AU5" s="582"/>
      <c r="AV5" s="582"/>
      <c r="AW5" s="582"/>
      <c r="AX5" s="582"/>
      <c r="AY5" s="582"/>
      <c r="AZ5" s="582"/>
      <c r="BA5" s="582"/>
      <c r="BB5" s="582"/>
      <c r="BC5" s="582"/>
      <c r="BD5" s="582"/>
      <c r="BE5" s="582"/>
      <c r="BF5" s="583"/>
      <c r="BG5" s="595">
        <v>46124141</v>
      </c>
      <c r="BH5" s="596"/>
      <c r="BI5" s="596"/>
      <c r="BJ5" s="596"/>
      <c r="BK5" s="596"/>
      <c r="BL5" s="596"/>
      <c r="BM5" s="596"/>
      <c r="BN5" s="597"/>
      <c r="BO5" s="598">
        <v>97.9</v>
      </c>
      <c r="BP5" s="598"/>
      <c r="BQ5" s="598"/>
      <c r="BR5" s="598"/>
      <c r="BS5" s="599" t="s">
        <v>210</v>
      </c>
      <c r="BT5" s="599"/>
      <c r="BU5" s="599"/>
      <c r="BV5" s="599"/>
      <c r="BW5" s="599"/>
      <c r="BX5" s="599"/>
      <c r="BY5" s="599"/>
      <c r="BZ5" s="599"/>
      <c r="CA5" s="599"/>
      <c r="CB5" s="603"/>
      <c r="CD5" s="577" t="s">
        <v>204</v>
      </c>
      <c r="CE5" s="578"/>
      <c r="CF5" s="578"/>
      <c r="CG5" s="578"/>
      <c r="CH5" s="578"/>
      <c r="CI5" s="578"/>
      <c r="CJ5" s="578"/>
      <c r="CK5" s="578"/>
      <c r="CL5" s="578"/>
      <c r="CM5" s="578"/>
      <c r="CN5" s="578"/>
      <c r="CO5" s="578"/>
      <c r="CP5" s="578"/>
      <c r="CQ5" s="579"/>
      <c r="CR5" s="577" t="s">
        <v>211</v>
      </c>
      <c r="CS5" s="578"/>
      <c r="CT5" s="578"/>
      <c r="CU5" s="578"/>
      <c r="CV5" s="578"/>
      <c r="CW5" s="578"/>
      <c r="CX5" s="578"/>
      <c r="CY5" s="579"/>
      <c r="CZ5" s="577" t="s">
        <v>202</v>
      </c>
      <c r="DA5" s="578"/>
      <c r="DB5" s="578"/>
      <c r="DC5" s="579"/>
      <c r="DD5" s="577" t="s">
        <v>212</v>
      </c>
      <c r="DE5" s="578"/>
      <c r="DF5" s="578"/>
      <c r="DG5" s="578"/>
      <c r="DH5" s="578"/>
      <c r="DI5" s="578"/>
      <c r="DJ5" s="578"/>
      <c r="DK5" s="578"/>
      <c r="DL5" s="578"/>
      <c r="DM5" s="578"/>
      <c r="DN5" s="578"/>
      <c r="DO5" s="578"/>
      <c r="DP5" s="579"/>
      <c r="DQ5" s="577" t="s">
        <v>213</v>
      </c>
      <c r="DR5" s="578"/>
      <c r="DS5" s="578"/>
      <c r="DT5" s="578"/>
      <c r="DU5" s="578"/>
      <c r="DV5" s="578"/>
      <c r="DW5" s="578"/>
      <c r="DX5" s="578"/>
      <c r="DY5" s="578"/>
      <c r="DZ5" s="578"/>
      <c r="EA5" s="578"/>
      <c r="EB5" s="578"/>
      <c r="EC5" s="579"/>
    </row>
    <row r="6" spans="2:143" ht="11.25" customHeight="1" x14ac:dyDescent="0.15">
      <c r="B6" s="592" t="s">
        <v>214</v>
      </c>
      <c r="C6" s="593"/>
      <c r="D6" s="593"/>
      <c r="E6" s="593"/>
      <c r="F6" s="593"/>
      <c r="G6" s="593"/>
      <c r="H6" s="593"/>
      <c r="I6" s="593"/>
      <c r="J6" s="593"/>
      <c r="K6" s="593"/>
      <c r="L6" s="593"/>
      <c r="M6" s="593"/>
      <c r="N6" s="593"/>
      <c r="O6" s="593"/>
      <c r="P6" s="593"/>
      <c r="Q6" s="594"/>
      <c r="R6" s="595">
        <v>748615</v>
      </c>
      <c r="S6" s="596"/>
      <c r="T6" s="596"/>
      <c r="U6" s="596"/>
      <c r="V6" s="596"/>
      <c r="W6" s="596"/>
      <c r="X6" s="596"/>
      <c r="Y6" s="597"/>
      <c r="Z6" s="598">
        <v>0.5</v>
      </c>
      <c r="AA6" s="598"/>
      <c r="AB6" s="598"/>
      <c r="AC6" s="598"/>
      <c r="AD6" s="599">
        <v>748615</v>
      </c>
      <c r="AE6" s="599"/>
      <c r="AF6" s="599"/>
      <c r="AG6" s="599"/>
      <c r="AH6" s="599"/>
      <c r="AI6" s="599"/>
      <c r="AJ6" s="599"/>
      <c r="AK6" s="599"/>
      <c r="AL6" s="600">
        <v>1.2</v>
      </c>
      <c r="AM6" s="601"/>
      <c r="AN6" s="601"/>
      <c r="AO6" s="602"/>
      <c r="AP6" s="592" t="s">
        <v>215</v>
      </c>
      <c r="AQ6" s="593"/>
      <c r="AR6" s="593"/>
      <c r="AS6" s="593"/>
      <c r="AT6" s="593"/>
      <c r="AU6" s="593"/>
      <c r="AV6" s="593"/>
      <c r="AW6" s="593"/>
      <c r="AX6" s="593"/>
      <c r="AY6" s="593"/>
      <c r="AZ6" s="593"/>
      <c r="BA6" s="593"/>
      <c r="BB6" s="593"/>
      <c r="BC6" s="593"/>
      <c r="BD6" s="593"/>
      <c r="BE6" s="593"/>
      <c r="BF6" s="594"/>
      <c r="BG6" s="595">
        <v>46124141</v>
      </c>
      <c r="BH6" s="596"/>
      <c r="BI6" s="596"/>
      <c r="BJ6" s="596"/>
      <c r="BK6" s="596"/>
      <c r="BL6" s="596"/>
      <c r="BM6" s="596"/>
      <c r="BN6" s="597"/>
      <c r="BO6" s="598">
        <v>97.9</v>
      </c>
      <c r="BP6" s="598"/>
      <c r="BQ6" s="598"/>
      <c r="BR6" s="598"/>
      <c r="BS6" s="599" t="s">
        <v>210</v>
      </c>
      <c r="BT6" s="599"/>
      <c r="BU6" s="599"/>
      <c r="BV6" s="599"/>
      <c r="BW6" s="599"/>
      <c r="BX6" s="599"/>
      <c r="BY6" s="599"/>
      <c r="BZ6" s="599"/>
      <c r="CA6" s="599"/>
      <c r="CB6" s="603"/>
      <c r="CD6" s="606" t="s">
        <v>216</v>
      </c>
      <c r="CE6" s="607"/>
      <c r="CF6" s="607"/>
      <c r="CG6" s="607"/>
      <c r="CH6" s="607"/>
      <c r="CI6" s="607"/>
      <c r="CJ6" s="607"/>
      <c r="CK6" s="607"/>
      <c r="CL6" s="607"/>
      <c r="CM6" s="607"/>
      <c r="CN6" s="607"/>
      <c r="CO6" s="607"/>
      <c r="CP6" s="607"/>
      <c r="CQ6" s="608"/>
      <c r="CR6" s="595">
        <v>733471</v>
      </c>
      <c r="CS6" s="596"/>
      <c r="CT6" s="596"/>
      <c r="CU6" s="596"/>
      <c r="CV6" s="596"/>
      <c r="CW6" s="596"/>
      <c r="CX6" s="596"/>
      <c r="CY6" s="597"/>
      <c r="CZ6" s="598">
        <v>0.5</v>
      </c>
      <c r="DA6" s="598"/>
      <c r="DB6" s="598"/>
      <c r="DC6" s="598"/>
      <c r="DD6" s="604" t="s">
        <v>210</v>
      </c>
      <c r="DE6" s="596"/>
      <c r="DF6" s="596"/>
      <c r="DG6" s="596"/>
      <c r="DH6" s="596"/>
      <c r="DI6" s="596"/>
      <c r="DJ6" s="596"/>
      <c r="DK6" s="596"/>
      <c r="DL6" s="596"/>
      <c r="DM6" s="596"/>
      <c r="DN6" s="596"/>
      <c r="DO6" s="596"/>
      <c r="DP6" s="597"/>
      <c r="DQ6" s="604">
        <v>714940</v>
      </c>
      <c r="DR6" s="596"/>
      <c r="DS6" s="596"/>
      <c r="DT6" s="596"/>
      <c r="DU6" s="596"/>
      <c r="DV6" s="596"/>
      <c r="DW6" s="596"/>
      <c r="DX6" s="596"/>
      <c r="DY6" s="596"/>
      <c r="DZ6" s="596"/>
      <c r="EA6" s="596"/>
      <c r="EB6" s="596"/>
      <c r="EC6" s="605"/>
    </row>
    <row r="7" spans="2:143" ht="11.25" customHeight="1" x14ac:dyDescent="0.15">
      <c r="B7" s="592" t="s">
        <v>217</v>
      </c>
      <c r="C7" s="593"/>
      <c r="D7" s="593"/>
      <c r="E7" s="593"/>
      <c r="F7" s="593"/>
      <c r="G7" s="593"/>
      <c r="H7" s="593"/>
      <c r="I7" s="593"/>
      <c r="J7" s="593"/>
      <c r="K7" s="593"/>
      <c r="L7" s="593"/>
      <c r="M7" s="593"/>
      <c r="N7" s="593"/>
      <c r="O7" s="593"/>
      <c r="P7" s="593"/>
      <c r="Q7" s="594"/>
      <c r="R7" s="595">
        <v>33224</v>
      </c>
      <c r="S7" s="596"/>
      <c r="T7" s="596"/>
      <c r="U7" s="596"/>
      <c r="V7" s="596"/>
      <c r="W7" s="596"/>
      <c r="X7" s="596"/>
      <c r="Y7" s="597"/>
      <c r="Z7" s="598">
        <v>0</v>
      </c>
      <c r="AA7" s="598"/>
      <c r="AB7" s="598"/>
      <c r="AC7" s="598"/>
      <c r="AD7" s="599">
        <v>33224</v>
      </c>
      <c r="AE7" s="599"/>
      <c r="AF7" s="599"/>
      <c r="AG7" s="599"/>
      <c r="AH7" s="599"/>
      <c r="AI7" s="599"/>
      <c r="AJ7" s="599"/>
      <c r="AK7" s="599"/>
      <c r="AL7" s="600">
        <v>0.1</v>
      </c>
      <c r="AM7" s="601"/>
      <c r="AN7" s="601"/>
      <c r="AO7" s="602"/>
      <c r="AP7" s="592" t="s">
        <v>218</v>
      </c>
      <c r="AQ7" s="593"/>
      <c r="AR7" s="593"/>
      <c r="AS7" s="593"/>
      <c r="AT7" s="593"/>
      <c r="AU7" s="593"/>
      <c r="AV7" s="593"/>
      <c r="AW7" s="593"/>
      <c r="AX7" s="593"/>
      <c r="AY7" s="593"/>
      <c r="AZ7" s="593"/>
      <c r="BA7" s="593"/>
      <c r="BB7" s="593"/>
      <c r="BC7" s="593"/>
      <c r="BD7" s="593"/>
      <c r="BE7" s="593"/>
      <c r="BF7" s="594"/>
      <c r="BG7" s="595">
        <v>19502507</v>
      </c>
      <c r="BH7" s="596"/>
      <c r="BI7" s="596"/>
      <c r="BJ7" s="596"/>
      <c r="BK7" s="596"/>
      <c r="BL7" s="596"/>
      <c r="BM7" s="596"/>
      <c r="BN7" s="597"/>
      <c r="BO7" s="598">
        <v>41.4</v>
      </c>
      <c r="BP7" s="598"/>
      <c r="BQ7" s="598"/>
      <c r="BR7" s="598"/>
      <c r="BS7" s="599" t="s">
        <v>210</v>
      </c>
      <c r="BT7" s="599"/>
      <c r="BU7" s="599"/>
      <c r="BV7" s="599"/>
      <c r="BW7" s="599"/>
      <c r="BX7" s="599"/>
      <c r="BY7" s="599"/>
      <c r="BZ7" s="599"/>
      <c r="CA7" s="599"/>
      <c r="CB7" s="603"/>
      <c r="CD7" s="609" t="s">
        <v>219</v>
      </c>
      <c r="CE7" s="610"/>
      <c r="CF7" s="610"/>
      <c r="CG7" s="610"/>
      <c r="CH7" s="610"/>
      <c r="CI7" s="610"/>
      <c r="CJ7" s="610"/>
      <c r="CK7" s="610"/>
      <c r="CL7" s="610"/>
      <c r="CM7" s="610"/>
      <c r="CN7" s="610"/>
      <c r="CO7" s="610"/>
      <c r="CP7" s="610"/>
      <c r="CQ7" s="611"/>
      <c r="CR7" s="595">
        <v>10259334</v>
      </c>
      <c r="CS7" s="596"/>
      <c r="CT7" s="596"/>
      <c r="CU7" s="596"/>
      <c r="CV7" s="596"/>
      <c r="CW7" s="596"/>
      <c r="CX7" s="596"/>
      <c r="CY7" s="597"/>
      <c r="CZ7" s="598">
        <v>7.1</v>
      </c>
      <c r="DA7" s="598"/>
      <c r="DB7" s="598"/>
      <c r="DC7" s="598"/>
      <c r="DD7" s="604">
        <v>16717</v>
      </c>
      <c r="DE7" s="596"/>
      <c r="DF7" s="596"/>
      <c r="DG7" s="596"/>
      <c r="DH7" s="596"/>
      <c r="DI7" s="596"/>
      <c r="DJ7" s="596"/>
      <c r="DK7" s="596"/>
      <c r="DL7" s="596"/>
      <c r="DM7" s="596"/>
      <c r="DN7" s="596"/>
      <c r="DO7" s="596"/>
      <c r="DP7" s="597"/>
      <c r="DQ7" s="604">
        <v>8488650</v>
      </c>
      <c r="DR7" s="596"/>
      <c r="DS7" s="596"/>
      <c r="DT7" s="596"/>
      <c r="DU7" s="596"/>
      <c r="DV7" s="596"/>
      <c r="DW7" s="596"/>
      <c r="DX7" s="596"/>
      <c r="DY7" s="596"/>
      <c r="DZ7" s="596"/>
      <c r="EA7" s="596"/>
      <c r="EB7" s="596"/>
      <c r="EC7" s="605"/>
    </row>
    <row r="8" spans="2:143" ht="11.25" customHeight="1" x14ac:dyDescent="0.15">
      <c r="B8" s="592" t="s">
        <v>220</v>
      </c>
      <c r="C8" s="593"/>
      <c r="D8" s="593"/>
      <c r="E8" s="593"/>
      <c r="F8" s="593"/>
      <c r="G8" s="593"/>
      <c r="H8" s="593"/>
      <c r="I8" s="593"/>
      <c r="J8" s="593"/>
      <c r="K8" s="593"/>
      <c r="L8" s="593"/>
      <c r="M8" s="593"/>
      <c r="N8" s="593"/>
      <c r="O8" s="593"/>
      <c r="P8" s="593"/>
      <c r="Q8" s="594"/>
      <c r="R8" s="595">
        <v>54328</v>
      </c>
      <c r="S8" s="596"/>
      <c r="T8" s="596"/>
      <c r="U8" s="596"/>
      <c r="V8" s="596"/>
      <c r="W8" s="596"/>
      <c r="X8" s="596"/>
      <c r="Y8" s="597"/>
      <c r="Z8" s="598">
        <v>0</v>
      </c>
      <c r="AA8" s="598"/>
      <c r="AB8" s="598"/>
      <c r="AC8" s="598"/>
      <c r="AD8" s="599">
        <v>54328</v>
      </c>
      <c r="AE8" s="599"/>
      <c r="AF8" s="599"/>
      <c r="AG8" s="599"/>
      <c r="AH8" s="599"/>
      <c r="AI8" s="599"/>
      <c r="AJ8" s="599"/>
      <c r="AK8" s="599"/>
      <c r="AL8" s="600">
        <v>0.1</v>
      </c>
      <c r="AM8" s="601"/>
      <c r="AN8" s="601"/>
      <c r="AO8" s="602"/>
      <c r="AP8" s="592" t="s">
        <v>221</v>
      </c>
      <c r="AQ8" s="593"/>
      <c r="AR8" s="593"/>
      <c r="AS8" s="593"/>
      <c r="AT8" s="593"/>
      <c r="AU8" s="593"/>
      <c r="AV8" s="593"/>
      <c r="AW8" s="593"/>
      <c r="AX8" s="593"/>
      <c r="AY8" s="593"/>
      <c r="AZ8" s="593"/>
      <c r="BA8" s="593"/>
      <c r="BB8" s="593"/>
      <c r="BC8" s="593"/>
      <c r="BD8" s="593"/>
      <c r="BE8" s="593"/>
      <c r="BF8" s="594"/>
      <c r="BG8" s="595">
        <v>465880</v>
      </c>
      <c r="BH8" s="596"/>
      <c r="BI8" s="596"/>
      <c r="BJ8" s="596"/>
      <c r="BK8" s="596"/>
      <c r="BL8" s="596"/>
      <c r="BM8" s="596"/>
      <c r="BN8" s="597"/>
      <c r="BO8" s="598">
        <v>1</v>
      </c>
      <c r="BP8" s="598"/>
      <c r="BQ8" s="598"/>
      <c r="BR8" s="598"/>
      <c r="BS8" s="604" t="s">
        <v>111</v>
      </c>
      <c r="BT8" s="596"/>
      <c r="BU8" s="596"/>
      <c r="BV8" s="596"/>
      <c r="BW8" s="596"/>
      <c r="BX8" s="596"/>
      <c r="BY8" s="596"/>
      <c r="BZ8" s="596"/>
      <c r="CA8" s="596"/>
      <c r="CB8" s="605"/>
      <c r="CD8" s="609" t="s">
        <v>222</v>
      </c>
      <c r="CE8" s="610"/>
      <c r="CF8" s="610"/>
      <c r="CG8" s="610"/>
      <c r="CH8" s="610"/>
      <c r="CI8" s="610"/>
      <c r="CJ8" s="610"/>
      <c r="CK8" s="610"/>
      <c r="CL8" s="610"/>
      <c r="CM8" s="610"/>
      <c r="CN8" s="610"/>
      <c r="CO8" s="610"/>
      <c r="CP8" s="610"/>
      <c r="CQ8" s="611"/>
      <c r="CR8" s="595">
        <v>74111877</v>
      </c>
      <c r="CS8" s="596"/>
      <c r="CT8" s="596"/>
      <c r="CU8" s="596"/>
      <c r="CV8" s="596"/>
      <c r="CW8" s="596"/>
      <c r="CX8" s="596"/>
      <c r="CY8" s="597"/>
      <c r="CZ8" s="598">
        <v>51.1</v>
      </c>
      <c r="DA8" s="598"/>
      <c r="DB8" s="598"/>
      <c r="DC8" s="598"/>
      <c r="DD8" s="604">
        <v>2569482</v>
      </c>
      <c r="DE8" s="596"/>
      <c r="DF8" s="596"/>
      <c r="DG8" s="596"/>
      <c r="DH8" s="596"/>
      <c r="DI8" s="596"/>
      <c r="DJ8" s="596"/>
      <c r="DK8" s="596"/>
      <c r="DL8" s="596"/>
      <c r="DM8" s="596"/>
      <c r="DN8" s="596"/>
      <c r="DO8" s="596"/>
      <c r="DP8" s="597"/>
      <c r="DQ8" s="604">
        <v>29266283</v>
      </c>
      <c r="DR8" s="596"/>
      <c r="DS8" s="596"/>
      <c r="DT8" s="596"/>
      <c r="DU8" s="596"/>
      <c r="DV8" s="596"/>
      <c r="DW8" s="596"/>
      <c r="DX8" s="596"/>
      <c r="DY8" s="596"/>
      <c r="DZ8" s="596"/>
      <c r="EA8" s="596"/>
      <c r="EB8" s="596"/>
      <c r="EC8" s="605"/>
    </row>
    <row r="9" spans="2:143" ht="11.25" customHeight="1" x14ac:dyDescent="0.15">
      <c r="B9" s="592" t="s">
        <v>223</v>
      </c>
      <c r="C9" s="593"/>
      <c r="D9" s="593"/>
      <c r="E9" s="593"/>
      <c r="F9" s="593"/>
      <c r="G9" s="593"/>
      <c r="H9" s="593"/>
      <c r="I9" s="593"/>
      <c r="J9" s="593"/>
      <c r="K9" s="593"/>
      <c r="L9" s="593"/>
      <c r="M9" s="593"/>
      <c r="N9" s="593"/>
      <c r="O9" s="593"/>
      <c r="P9" s="593"/>
      <c r="Q9" s="594"/>
      <c r="R9" s="595">
        <v>42822</v>
      </c>
      <c r="S9" s="596"/>
      <c r="T9" s="596"/>
      <c r="U9" s="596"/>
      <c r="V9" s="596"/>
      <c r="W9" s="596"/>
      <c r="X9" s="596"/>
      <c r="Y9" s="597"/>
      <c r="Z9" s="598">
        <v>0</v>
      </c>
      <c r="AA9" s="598"/>
      <c r="AB9" s="598"/>
      <c r="AC9" s="598"/>
      <c r="AD9" s="599">
        <v>42822</v>
      </c>
      <c r="AE9" s="599"/>
      <c r="AF9" s="599"/>
      <c r="AG9" s="599"/>
      <c r="AH9" s="599"/>
      <c r="AI9" s="599"/>
      <c r="AJ9" s="599"/>
      <c r="AK9" s="599"/>
      <c r="AL9" s="600">
        <v>0.1</v>
      </c>
      <c r="AM9" s="601"/>
      <c r="AN9" s="601"/>
      <c r="AO9" s="602"/>
      <c r="AP9" s="592" t="s">
        <v>224</v>
      </c>
      <c r="AQ9" s="593"/>
      <c r="AR9" s="593"/>
      <c r="AS9" s="593"/>
      <c r="AT9" s="593"/>
      <c r="AU9" s="593"/>
      <c r="AV9" s="593"/>
      <c r="AW9" s="593"/>
      <c r="AX9" s="593"/>
      <c r="AY9" s="593"/>
      <c r="AZ9" s="593"/>
      <c r="BA9" s="593"/>
      <c r="BB9" s="593"/>
      <c r="BC9" s="593"/>
      <c r="BD9" s="593"/>
      <c r="BE9" s="593"/>
      <c r="BF9" s="594"/>
      <c r="BG9" s="595">
        <v>14119308</v>
      </c>
      <c r="BH9" s="596"/>
      <c r="BI9" s="596"/>
      <c r="BJ9" s="596"/>
      <c r="BK9" s="596"/>
      <c r="BL9" s="596"/>
      <c r="BM9" s="596"/>
      <c r="BN9" s="597"/>
      <c r="BO9" s="598">
        <v>30</v>
      </c>
      <c r="BP9" s="598"/>
      <c r="BQ9" s="598"/>
      <c r="BR9" s="598"/>
      <c r="BS9" s="604" t="s">
        <v>111</v>
      </c>
      <c r="BT9" s="596"/>
      <c r="BU9" s="596"/>
      <c r="BV9" s="596"/>
      <c r="BW9" s="596"/>
      <c r="BX9" s="596"/>
      <c r="BY9" s="596"/>
      <c r="BZ9" s="596"/>
      <c r="CA9" s="596"/>
      <c r="CB9" s="605"/>
      <c r="CD9" s="609" t="s">
        <v>225</v>
      </c>
      <c r="CE9" s="610"/>
      <c r="CF9" s="610"/>
      <c r="CG9" s="610"/>
      <c r="CH9" s="610"/>
      <c r="CI9" s="610"/>
      <c r="CJ9" s="610"/>
      <c r="CK9" s="610"/>
      <c r="CL9" s="610"/>
      <c r="CM9" s="610"/>
      <c r="CN9" s="610"/>
      <c r="CO9" s="610"/>
      <c r="CP9" s="610"/>
      <c r="CQ9" s="611"/>
      <c r="CR9" s="595">
        <v>8390771</v>
      </c>
      <c r="CS9" s="596"/>
      <c r="CT9" s="596"/>
      <c r="CU9" s="596"/>
      <c r="CV9" s="596"/>
      <c r="CW9" s="596"/>
      <c r="CX9" s="596"/>
      <c r="CY9" s="597"/>
      <c r="CZ9" s="598">
        <v>5.8</v>
      </c>
      <c r="DA9" s="598"/>
      <c r="DB9" s="598"/>
      <c r="DC9" s="598"/>
      <c r="DD9" s="604">
        <v>509884</v>
      </c>
      <c r="DE9" s="596"/>
      <c r="DF9" s="596"/>
      <c r="DG9" s="596"/>
      <c r="DH9" s="596"/>
      <c r="DI9" s="596"/>
      <c r="DJ9" s="596"/>
      <c r="DK9" s="596"/>
      <c r="DL9" s="596"/>
      <c r="DM9" s="596"/>
      <c r="DN9" s="596"/>
      <c r="DO9" s="596"/>
      <c r="DP9" s="597"/>
      <c r="DQ9" s="604">
        <v>6960286</v>
      </c>
      <c r="DR9" s="596"/>
      <c r="DS9" s="596"/>
      <c r="DT9" s="596"/>
      <c r="DU9" s="596"/>
      <c r="DV9" s="596"/>
      <c r="DW9" s="596"/>
      <c r="DX9" s="596"/>
      <c r="DY9" s="596"/>
      <c r="DZ9" s="596"/>
      <c r="EA9" s="596"/>
      <c r="EB9" s="596"/>
      <c r="EC9" s="605"/>
    </row>
    <row r="10" spans="2:143" ht="11.25" customHeight="1" x14ac:dyDescent="0.15">
      <c r="B10" s="592" t="s">
        <v>226</v>
      </c>
      <c r="C10" s="593"/>
      <c r="D10" s="593"/>
      <c r="E10" s="593"/>
      <c r="F10" s="593"/>
      <c r="G10" s="593"/>
      <c r="H10" s="593"/>
      <c r="I10" s="593"/>
      <c r="J10" s="593"/>
      <c r="K10" s="593"/>
      <c r="L10" s="593"/>
      <c r="M10" s="593"/>
      <c r="N10" s="593"/>
      <c r="O10" s="593"/>
      <c r="P10" s="593"/>
      <c r="Q10" s="594"/>
      <c r="R10" s="595">
        <v>5166075</v>
      </c>
      <c r="S10" s="596"/>
      <c r="T10" s="596"/>
      <c r="U10" s="596"/>
      <c r="V10" s="596"/>
      <c r="W10" s="596"/>
      <c r="X10" s="596"/>
      <c r="Y10" s="597"/>
      <c r="Z10" s="598">
        <v>3.4</v>
      </c>
      <c r="AA10" s="598"/>
      <c r="AB10" s="598"/>
      <c r="AC10" s="598"/>
      <c r="AD10" s="599">
        <v>5166075</v>
      </c>
      <c r="AE10" s="599"/>
      <c r="AF10" s="599"/>
      <c r="AG10" s="599"/>
      <c r="AH10" s="599"/>
      <c r="AI10" s="599"/>
      <c r="AJ10" s="599"/>
      <c r="AK10" s="599"/>
      <c r="AL10" s="600">
        <v>8.1</v>
      </c>
      <c r="AM10" s="601"/>
      <c r="AN10" s="601"/>
      <c r="AO10" s="602"/>
      <c r="AP10" s="592" t="s">
        <v>227</v>
      </c>
      <c r="AQ10" s="593"/>
      <c r="AR10" s="593"/>
      <c r="AS10" s="593"/>
      <c r="AT10" s="593"/>
      <c r="AU10" s="593"/>
      <c r="AV10" s="593"/>
      <c r="AW10" s="593"/>
      <c r="AX10" s="593"/>
      <c r="AY10" s="593"/>
      <c r="AZ10" s="593"/>
      <c r="BA10" s="593"/>
      <c r="BB10" s="593"/>
      <c r="BC10" s="593"/>
      <c r="BD10" s="593"/>
      <c r="BE10" s="593"/>
      <c r="BF10" s="594"/>
      <c r="BG10" s="595">
        <v>1139889</v>
      </c>
      <c r="BH10" s="596"/>
      <c r="BI10" s="596"/>
      <c r="BJ10" s="596"/>
      <c r="BK10" s="596"/>
      <c r="BL10" s="596"/>
      <c r="BM10" s="596"/>
      <c r="BN10" s="597"/>
      <c r="BO10" s="598">
        <v>2.4</v>
      </c>
      <c r="BP10" s="598"/>
      <c r="BQ10" s="598"/>
      <c r="BR10" s="598"/>
      <c r="BS10" s="604" t="s">
        <v>111</v>
      </c>
      <c r="BT10" s="596"/>
      <c r="BU10" s="596"/>
      <c r="BV10" s="596"/>
      <c r="BW10" s="596"/>
      <c r="BX10" s="596"/>
      <c r="BY10" s="596"/>
      <c r="BZ10" s="596"/>
      <c r="CA10" s="596"/>
      <c r="CB10" s="605"/>
      <c r="CD10" s="609" t="s">
        <v>228</v>
      </c>
      <c r="CE10" s="610"/>
      <c r="CF10" s="610"/>
      <c r="CG10" s="610"/>
      <c r="CH10" s="610"/>
      <c r="CI10" s="610"/>
      <c r="CJ10" s="610"/>
      <c r="CK10" s="610"/>
      <c r="CL10" s="610"/>
      <c r="CM10" s="610"/>
      <c r="CN10" s="610"/>
      <c r="CO10" s="610"/>
      <c r="CP10" s="610"/>
      <c r="CQ10" s="611"/>
      <c r="CR10" s="595">
        <v>35094</v>
      </c>
      <c r="CS10" s="596"/>
      <c r="CT10" s="596"/>
      <c r="CU10" s="596"/>
      <c r="CV10" s="596"/>
      <c r="CW10" s="596"/>
      <c r="CX10" s="596"/>
      <c r="CY10" s="597"/>
      <c r="CZ10" s="598">
        <v>0</v>
      </c>
      <c r="DA10" s="598"/>
      <c r="DB10" s="598"/>
      <c r="DC10" s="598"/>
      <c r="DD10" s="604">
        <v>20</v>
      </c>
      <c r="DE10" s="596"/>
      <c r="DF10" s="596"/>
      <c r="DG10" s="596"/>
      <c r="DH10" s="596"/>
      <c r="DI10" s="596"/>
      <c r="DJ10" s="596"/>
      <c r="DK10" s="596"/>
      <c r="DL10" s="596"/>
      <c r="DM10" s="596"/>
      <c r="DN10" s="596"/>
      <c r="DO10" s="596"/>
      <c r="DP10" s="597"/>
      <c r="DQ10" s="604">
        <v>32858</v>
      </c>
      <c r="DR10" s="596"/>
      <c r="DS10" s="596"/>
      <c r="DT10" s="596"/>
      <c r="DU10" s="596"/>
      <c r="DV10" s="596"/>
      <c r="DW10" s="596"/>
      <c r="DX10" s="596"/>
      <c r="DY10" s="596"/>
      <c r="DZ10" s="596"/>
      <c r="EA10" s="596"/>
      <c r="EB10" s="596"/>
      <c r="EC10" s="605"/>
    </row>
    <row r="11" spans="2:143" ht="11.25" customHeight="1" x14ac:dyDescent="0.15">
      <c r="B11" s="592" t="s">
        <v>229</v>
      </c>
      <c r="C11" s="593"/>
      <c r="D11" s="593"/>
      <c r="E11" s="593"/>
      <c r="F11" s="593"/>
      <c r="G11" s="593"/>
      <c r="H11" s="593"/>
      <c r="I11" s="593"/>
      <c r="J11" s="593"/>
      <c r="K11" s="593"/>
      <c r="L11" s="593"/>
      <c r="M11" s="593"/>
      <c r="N11" s="593"/>
      <c r="O11" s="593"/>
      <c r="P11" s="593"/>
      <c r="Q11" s="594"/>
      <c r="R11" s="595" t="s">
        <v>111</v>
      </c>
      <c r="S11" s="596"/>
      <c r="T11" s="596"/>
      <c r="U11" s="596"/>
      <c r="V11" s="596"/>
      <c r="W11" s="596"/>
      <c r="X11" s="596"/>
      <c r="Y11" s="597"/>
      <c r="Z11" s="598" t="s">
        <v>111</v>
      </c>
      <c r="AA11" s="598"/>
      <c r="AB11" s="598"/>
      <c r="AC11" s="598"/>
      <c r="AD11" s="599" t="s">
        <v>111</v>
      </c>
      <c r="AE11" s="599"/>
      <c r="AF11" s="599"/>
      <c r="AG11" s="599"/>
      <c r="AH11" s="599"/>
      <c r="AI11" s="599"/>
      <c r="AJ11" s="599"/>
      <c r="AK11" s="599"/>
      <c r="AL11" s="600" t="s">
        <v>111</v>
      </c>
      <c r="AM11" s="601"/>
      <c r="AN11" s="601"/>
      <c r="AO11" s="602"/>
      <c r="AP11" s="592" t="s">
        <v>230</v>
      </c>
      <c r="AQ11" s="593"/>
      <c r="AR11" s="593"/>
      <c r="AS11" s="593"/>
      <c r="AT11" s="593"/>
      <c r="AU11" s="593"/>
      <c r="AV11" s="593"/>
      <c r="AW11" s="593"/>
      <c r="AX11" s="593"/>
      <c r="AY11" s="593"/>
      <c r="AZ11" s="593"/>
      <c r="BA11" s="593"/>
      <c r="BB11" s="593"/>
      <c r="BC11" s="593"/>
      <c r="BD11" s="593"/>
      <c r="BE11" s="593"/>
      <c r="BF11" s="594"/>
      <c r="BG11" s="595">
        <v>3777430</v>
      </c>
      <c r="BH11" s="596"/>
      <c r="BI11" s="596"/>
      <c r="BJ11" s="596"/>
      <c r="BK11" s="596"/>
      <c r="BL11" s="596"/>
      <c r="BM11" s="596"/>
      <c r="BN11" s="597"/>
      <c r="BO11" s="598">
        <v>8</v>
      </c>
      <c r="BP11" s="598"/>
      <c r="BQ11" s="598"/>
      <c r="BR11" s="598"/>
      <c r="BS11" s="604" t="s">
        <v>111</v>
      </c>
      <c r="BT11" s="596"/>
      <c r="BU11" s="596"/>
      <c r="BV11" s="596"/>
      <c r="BW11" s="596"/>
      <c r="BX11" s="596"/>
      <c r="BY11" s="596"/>
      <c r="BZ11" s="596"/>
      <c r="CA11" s="596"/>
      <c r="CB11" s="605"/>
      <c r="CD11" s="609" t="s">
        <v>231</v>
      </c>
      <c r="CE11" s="610"/>
      <c r="CF11" s="610"/>
      <c r="CG11" s="610"/>
      <c r="CH11" s="610"/>
      <c r="CI11" s="610"/>
      <c r="CJ11" s="610"/>
      <c r="CK11" s="610"/>
      <c r="CL11" s="610"/>
      <c r="CM11" s="610"/>
      <c r="CN11" s="610"/>
      <c r="CO11" s="610"/>
      <c r="CP11" s="610"/>
      <c r="CQ11" s="611"/>
      <c r="CR11" s="595">
        <v>156093</v>
      </c>
      <c r="CS11" s="596"/>
      <c r="CT11" s="596"/>
      <c r="CU11" s="596"/>
      <c r="CV11" s="596"/>
      <c r="CW11" s="596"/>
      <c r="CX11" s="596"/>
      <c r="CY11" s="597"/>
      <c r="CZ11" s="598">
        <v>0.1</v>
      </c>
      <c r="DA11" s="598"/>
      <c r="DB11" s="598"/>
      <c r="DC11" s="598"/>
      <c r="DD11" s="604" t="s">
        <v>111</v>
      </c>
      <c r="DE11" s="596"/>
      <c r="DF11" s="596"/>
      <c r="DG11" s="596"/>
      <c r="DH11" s="596"/>
      <c r="DI11" s="596"/>
      <c r="DJ11" s="596"/>
      <c r="DK11" s="596"/>
      <c r="DL11" s="596"/>
      <c r="DM11" s="596"/>
      <c r="DN11" s="596"/>
      <c r="DO11" s="596"/>
      <c r="DP11" s="597"/>
      <c r="DQ11" s="604">
        <v>96909</v>
      </c>
      <c r="DR11" s="596"/>
      <c r="DS11" s="596"/>
      <c r="DT11" s="596"/>
      <c r="DU11" s="596"/>
      <c r="DV11" s="596"/>
      <c r="DW11" s="596"/>
      <c r="DX11" s="596"/>
      <c r="DY11" s="596"/>
      <c r="DZ11" s="596"/>
      <c r="EA11" s="596"/>
      <c r="EB11" s="596"/>
      <c r="EC11" s="605"/>
    </row>
    <row r="12" spans="2:143" ht="11.25" customHeight="1" x14ac:dyDescent="0.15">
      <c r="B12" s="592" t="s">
        <v>232</v>
      </c>
      <c r="C12" s="593"/>
      <c r="D12" s="593"/>
      <c r="E12" s="593"/>
      <c r="F12" s="593"/>
      <c r="G12" s="593"/>
      <c r="H12" s="593"/>
      <c r="I12" s="593"/>
      <c r="J12" s="593"/>
      <c r="K12" s="593"/>
      <c r="L12" s="593"/>
      <c r="M12" s="593"/>
      <c r="N12" s="593"/>
      <c r="O12" s="593"/>
      <c r="P12" s="593"/>
      <c r="Q12" s="594"/>
      <c r="R12" s="595" t="s">
        <v>111</v>
      </c>
      <c r="S12" s="596"/>
      <c r="T12" s="596"/>
      <c r="U12" s="596"/>
      <c r="V12" s="596"/>
      <c r="W12" s="596"/>
      <c r="X12" s="596"/>
      <c r="Y12" s="597"/>
      <c r="Z12" s="598" t="s">
        <v>111</v>
      </c>
      <c r="AA12" s="598"/>
      <c r="AB12" s="598"/>
      <c r="AC12" s="598"/>
      <c r="AD12" s="599" t="s">
        <v>111</v>
      </c>
      <c r="AE12" s="599"/>
      <c r="AF12" s="599"/>
      <c r="AG12" s="599"/>
      <c r="AH12" s="599"/>
      <c r="AI12" s="599"/>
      <c r="AJ12" s="599"/>
      <c r="AK12" s="599"/>
      <c r="AL12" s="600" t="s">
        <v>111</v>
      </c>
      <c r="AM12" s="601"/>
      <c r="AN12" s="601"/>
      <c r="AO12" s="602"/>
      <c r="AP12" s="592" t="s">
        <v>233</v>
      </c>
      <c r="AQ12" s="593"/>
      <c r="AR12" s="593"/>
      <c r="AS12" s="593"/>
      <c r="AT12" s="593"/>
      <c r="AU12" s="593"/>
      <c r="AV12" s="593"/>
      <c r="AW12" s="593"/>
      <c r="AX12" s="593"/>
      <c r="AY12" s="593"/>
      <c r="AZ12" s="593"/>
      <c r="BA12" s="593"/>
      <c r="BB12" s="593"/>
      <c r="BC12" s="593"/>
      <c r="BD12" s="593"/>
      <c r="BE12" s="593"/>
      <c r="BF12" s="594"/>
      <c r="BG12" s="595">
        <v>21256818</v>
      </c>
      <c r="BH12" s="596"/>
      <c r="BI12" s="596"/>
      <c r="BJ12" s="596"/>
      <c r="BK12" s="596"/>
      <c r="BL12" s="596"/>
      <c r="BM12" s="596"/>
      <c r="BN12" s="597"/>
      <c r="BO12" s="598">
        <v>45.1</v>
      </c>
      <c r="BP12" s="598"/>
      <c r="BQ12" s="598"/>
      <c r="BR12" s="598"/>
      <c r="BS12" s="604" t="s">
        <v>111</v>
      </c>
      <c r="BT12" s="596"/>
      <c r="BU12" s="596"/>
      <c r="BV12" s="596"/>
      <c r="BW12" s="596"/>
      <c r="BX12" s="596"/>
      <c r="BY12" s="596"/>
      <c r="BZ12" s="596"/>
      <c r="CA12" s="596"/>
      <c r="CB12" s="605"/>
      <c r="CD12" s="609" t="s">
        <v>234</v>
      </c>
      <c r="CE12" s="610"/>
      <c r="CF12" s="610"/>
      <c r="CG12" s="610"/>
      <c r="CH12" s="610"/>
      <c r="CI12" s="610"/>
      <c r="CJ12" s="610"/>
      <c r="CK12" s="610"/>
      <c r="CL12" s="610"/>
      <c r="CM12" s="610"/>
      <c r="CN12" s="610"/>
      <c r="CO12" s="610"/>
      <c r="CP12" s="610"/>
      <c r="CQ12" s="611"/>
      <c r="CR12" s="595">
        <v>1001716</v>
      </c>
      <c r="CS12" s="596"/>
      <c r="CT12" s="596"/>
      <c r="CU12" s="596"/>
      <c r="CV12" s="596"/>
      <c r="CW12" s="596"/>
      <c r="CX12" s="596"/>
      <c r="CY12" s="597"/>
      <c r="CZ12" s="598">
        <v>0.7</v>
      </c>
      <c r="DA12" s="598"/>
      <c r="DB12" s="598"/>
      <c r="DC12" s="598"/>
      <c r="DD12" s="604">
        <v>28860</v>
      </c>
      <c r="DE12" s="596"/>
      <c r="DF12" s="596"/>
      <c r="DG12" s="596"/>
      <c r="DH12" s="596"/>
      <c r="DI12" s="596"/>
      <c r="DJ12" s="596"/>
      <c r="DK12" s="596"/>
      <c r="DL12" s="596"/>
      <c r="DM12" s="596"/>
      <c r="DN12" s="596"/>
      <c r="DO12" s="596"/>
      <c r="DP12" s="597"/>
      <c r="DQ12" s="604">
        <v>514219</v>
      </c>
      <c r="DR12" s="596"/>
      <c r="DS12" s="596"/>
      <c r="DT12" s="596"/>
      <c r="DU12" s="596"/>
      <c r="DV12" s="596"/>
      <c r="DW12" s="596"/>
      <c r="DX12" s="596"/>
      <c r="DY12" s="596"/>
      <c r="DZ12" s="596"/>
      <c r="EA12" s="596"/>
      <c r="EB12" s="596"/>
      <c r="EC12" s="605"/>
    </row>
    <row r="13" spans="2:143" ht="11.25" customHeight="1" x14ac:dyDescent="0.15">
      <c r="B13" s="592" t="s">
        <v>235</v>
      </c>
      <c r="C13" s="593"/>
      <c r="D13" s="593"/>
      <c r="E13" s="593"/>
      <c r="F13" s="593"/>
      <c r="G13" s="593"/>
      <c r="H13" s="593"/>
      <c r="I13" s="593"/>
      <c r="J13" s="593"/>
      <c r="K13" s="593"/>
      <c r="L13" s="593"/>
      <c r="M13" s="593"/>
      <c r="N13" s="593"/>
      <c r="O13" s="593"/>
      <c r="P13" s="593"/>
      <c r="Q13" s="594"/>
      <c r="R13" s="595">
        <v>89810</v>
      </c>
      <c r="S13" s="596"/>
      <c r="T13" s="596"/>
      <c r="U13" s="596"/>
      <c r="V13" s="596"/>
      <c r="W13" s="596"/>
      <c r="X13" s="596"/>
      <c r="Y13" s="597"/>
      <c r="Z13" s="598">
        <v>0.1</v>
      </c>
      <c r="AA13" s="598"/>
      <c r="AB13" s="598"/>
      <c r="AC13" s="598"/>
      <c r="AD13" s="599">
        <v>89810</v>
      </c>
      <c r="AE13" s="599"/>
      <c r="AF13" s="599"/>
      <c r="AG13" s="599"/>
      <c r="AH13" s="599"/>
      <c r="AI13" s="599"/>
      <c r="AJ13" s="599"/>
      <c r="AK13" s="599"/>
      <c r="AL13" s="600">
        <v>0.1</v>
      </c>
      <c r="AM13" s="601"/>
      <c r="AN13" s="601"/>
      <c r="AO13" s="602"/>
      <c r="AP13" s="592" t="s">
        <v>236</v>
      </c>
      <c r="AQ13" s="593"/>
      <c r="AR13" s="593"/>
      <c r="AS13" s="593"/>
      <c r="AT13" s="593"/>
      <c r="AU13" s="593"/>
      <c r="AV13" s="593"/>
      <c r="AW13" s="593"/>
      <c r="AX13" s="593"/>
      <c r="AY13" s="593"/>
      <c r="AZ13" s="593"/>
      <c r="BA13" s="593"/>
      <c r="BB13" s="593"/>
      <c r="BC13" s="593"/>
      <c r="BD13" s="593"/>
      <c r="BE13" s="593"/>
      <c r="BF13" s="594"/>
      <c r="BG13" s="595">
        <v>20856559</v>
      </c>
      <c r="BH13" s="596"/>
      <c r="BI13" s="596"/>
      <c r="BJ13" s="596"/>
      <c r="BK13" s="596"/>
      <c r="BL13" s="596"/>
      <c r="BM13" s="596"/>
      <c r="BN13" s="597"/>
      <c r="BO13" s="598">
        <v>44.3</v>
      </c>
      <c r="BP13" s="598"/>
      <c r="BQ13" s="598"/>
      <c r="BR13" s="598"/>
      <c r="BS13" s="604" t="s">
        <v>111</v>
      </c>
      <c r="BT13" s="596"/>
      <c r="BU13" s="596"/>
      <c r="BV13" s="596"/>
      <c r="BW13" s="596"/>
      <c r="BX13" s="596"/>
      <c r="BY13" s="596"/>
      <c r="BZ13" s="596"/>
      <c r="CA13" s="596"/>
      <c r="CB13" s="605"/>
      <c r="CD13" s="609" t="s">
        <v>237</v>
      </c>
      <c r="CE13" s="610"/>
      <c r="CF13" s="610"/>
      <c r="CG13" s="610"/>
      <c r="CH13" s="610"/>
      <c r="CI13" s="610"/>
      <c r="CJ13" s="610"/>
      <c r="CK13" s="610"/>
      <c r="CL13" s="610"/>
      <c r="CM13" s="610"/>
      <c r="CN13" s="610"/>
      <c r="CO13" s="610"/>
      <c r="CP13" s="610"/>
      <c r="CQ13" s="611"/>
      <c r="CR13" s="595">
        <v>21465303</v>
      </c>
      <c r="CS13" s="596"/>
      <c r="CT13" s="596"/>
      <c r="CU13" s="596"/>
      <c r="CV13" s="596"/>
      <c r="CW13" s="596"/>
      <c r="CX13" s="596"/>
      <c r="CY13" s="597"/>
      <c r="CZ13" s="598">
        <v>14.8</v>
      </c>
      <c r="DA13" s="598"/>
      <c r="DB13" s="598"/>
      <c r="DC13" s="598"/>
      <c r="DD13" s="604">
        <v>15123296</v>
      </c>
      <c r="DE13" s="596"/>
      <c r="DF13" s="596"/>
      <c r="DG13" s="596"/>
      <c r="DH13" s="596"/>
      <c r="DI13" s="596"/>
      <c r="DJ13" s="596"/>
      <c r="DK13" s="596"/>
      <c r="DL13" s="596"/>
      <c r="DM13" s="596"/>
      <c r="DN13" s="596"/>
      <c r="DO13" s="596"/>
      <c r="DP13" s="597"/>
      <c r="DQ13" s="604">
        <v>4817513</v>
      </c>
      <c r="DR13" s="596"/>
      <c r="DS13" s="596"/>
      <c r="DT13" s="596"/>
      <c r="DU13" s="596"/>
      <c r="DV13" s="596"/>
      <c r="DW13" s="596"/>
      <c r="DX13" s="596"/>
      <c r="DY13" s="596"/>
      <c r="DZ13" s="596"/>
      <c r="EA13" s="596"/>
      <c r="EB13" s="596"/>
      <c r="EC13" s="605"/>
    </row>
    <row r="14" spans="2:143" ht="11.25" customHeight="1" x14ac:dyDescent="0.15">
      <c r="B14" s="592" t="s">
        <v>238</v>
      </c>
      <c r="C14" s="593"/>
      <c r="D14" s="593"/>
      <c r="E14" s="593"/>
      <c r="F14" s="593"/>
      <c r="G14" s="593"/>
      <c r="H14" s="593"/>
      <c r="I14" s="593"/>
      <c r="J14" s="593"/>
      <c r="K14" s="593"/>
      <c r="L14" s="593"/>
      <c r="M14" s="593"/>
      <c r="N14" s="593"/>
      <c r="O14" s="593"/>
      <c r="P14" s="593"/>
      <c r="Q14" s="594"/>
      <c r="R14" s="595" t="s">
        <v>111</v>
      </c>
      <c r="S14" s="596"/>
      <c r="T14" s="596"/>
      <c r="U14" s="596"/>
      <c r="V14" s="596"/>
      <c r="W14" s="596"/>
      <c r="X14" s="596"/>
      <c r="Y14" s="597"/>
      <c r="Z14" s="598" t="s">
        <v>111</v>
      </c>
      <c r="AA14" s="598"/>
      <c r="AB14" s="598"/>
      <c r="AC14" s="598"/>
      <c r="AD14" s="599" t="s">
        <v>111</v>
      </c>
      <c r="AE14" s="599"/>
      <c r="AF14" s="599"/>
      <c r="AG14" s="599"/>
      <c r="AH14" s="599"/>
      <c r="AI14" s="599"/>
      <c r="AJ14" s="599"/>
      <c r="AK14" s="599"/>
      <c r="AL14" s="600" t="s">
        <v>111</v>
      </c>
      <c r="AM14" s="601"/>
      <c r="AN14" s="601"/>
      <c r="AO14" s="602"/>
      <c r="AP14" s="592" t="s">
        <v>239</v>
      </c>
      <c r="AQ14" s="593"/>
      <c r="AR14" s="593"/>
      <c r="AS14" s="593"/>
      <c r="AT14" s="593"/>
      <c r="AU14" s="593"/>
      <c r="AV14" s="593"/>
      <c r="AW14" s="593"/>
      <c r="AX14" s="593"/>
      <c r="AY14" s="593"/>
      <c r="AZ14" s="593"/>
      <c r="BA14" s="593"/>
      <c r="BB14" s="593"/>
      <c r="BC14" s="593"/>
      <c r="BD14" s="593"/>
      <c r="BE14" s="593"/>
      <c r="BF14" s="594"/>
      <c r="BG14" s="595">
        <v>684954</v>
      </c>
      <c r="BH14" s="596"/>
      <c r="BI14" s="596"/>
      <c r="BJ14" s="596"/>
      <c r="BK14" s="596"/>
      <c r="BL14" s="596"/>
      <c r="BM14" s="596"/>
      <c r="BN14" s="597"/>
      <c r="BO14" s="598">
        <v>1.5</v>
      </c>
      <c r="BP14" s="598"/>
      <c r="BQ14" s="598"/>
      <c r="BR14" s="598"/>
      <c r="BS14" s="604" t="s">
        <v>111</v>
      </c>
      <c r="BT14" s="596"/>
      <c r="BU14" s="596"/>
      <c r="BV14" s="596"/>
      <c r="BW14" s="596"/>
      <c r="BX14" s="596"/>
      <c r="BY14" s="596"/>
      <c r="BZ14" s="596"/>
      <c r="CA14" s="596"/>
      <c r="CB14" s="605"/>
      <c r="CD14" s="609" t="s">
        <v>240</v>
      </c>
      <c r="CE14" s="610"/>
      <c r="CF14" s="610"/>
      <c r="CG14" s="610"/>
      <c r="CH14" s="610"/>
      <c r="CI14" s="610"/>
      <c r="CJ14" s="610"/>
      <c r="CK14" s="610"/>
      <c r="CL14" s="610"/>
      <c r="CM14" s="610"/>
      <c r="CN14" s="610"/>
      <c r="CO14" s="610"/>
      <c r="CP14" s="610"/>
      <c r="CQ14" s="611"/>
      <c r="CR14" s="595">
        <v>2747122</v>
      </c>
      <c r="CS14" s="596"/>
      <c r="CT14" s="596"/>
      <c r="CU14" s="596"/>
      <c r="CV14" s="596"/>
      <c r="CW14" s="596"/>
      <c r="CX14" s="596"/>
      <c r="CY14" s="597"/>
      <c r="CZ14" s="598">
        <v>1.9</v>
      </c>
      <c r="DA14" s="598"/>
      <c r="DB14" s="598"/>
      <c r="DC14" s="598"/>
      <c r="DD14" s="604">
        <v>438434</v>
      </c>
      <c r="DE14" s="596"/>
      <c r="DF14" s="596"/>
      <c r="DG14" s="596"/>
      <c r="DH14" s="596"/>
      <c r="DI14" s="596"/>
      <c r="DJ14" s="596"/>
      <c r="DK14" s="596"/>
      <c r="DL14" s="596"/>
      <c r="DM14" s="596"/>
      <c r="DN14" s="596"/>
      <c r="DO14" s="596"/>
      <c r="DP14" s="597"/>
      <c r="DQ14" s="604">
        <v>2257979</v>
      </c>
      <c r="DR14" s="596"/>
      <c r="DS14" s="596"/>
      <c r="DT14" s="596"/>
      <c r="DU14" s="596"/>
      <c r="DV14" s="596"/>
      <c r="DW14" s="596"/>
      <c r="DX14" s="596"/>
      <c r="DY14" s="596"/>
      <c r="DZ14" s="596"/>
      <c r="EA14" s="596"/>
      <c r="EB14" s="596"/>
      <c r="EC14" s="605"/>
    </row>
    <row r="15" spans="2:143" ht="11.25" customHeight="1" x14ac:dyDescent="0.15">
      <c r="B15" s="592" t="s">
        <v>241</v>
      </c>
      <c r="C15" s="593"/>
      <c r="D15" s="593"/>
      <c r="E15" s="593"/>
      <c r="F15" s="593"/>
      <c r="G15" s="593"/>
      <c r="H15" s="593"/>
      <c r="I15" s="593"/>
      <c r="J15" s="593"/>
      <c r="K15" s="593"/>
      <c r="L15" s="593"/>
      <c r="M15" s="593"/>
      <c r="N15" s="593"/>
      <c r="O15" s="593"/>
      <c r="P15" s="593"/>
      <c r="Q15" s="594"/>
      <c r="R15" s="595">
        <v>77145</v>
      </c>
      <c r="S15" s="596"/>
      <c r="T15" s="596"/>
      <c r="U15" s="596"/>
      <c r="V15" s="596"/>
      <c r="W15" s="596"/>
      <c r="X15" s="596"/>
      <c r="Y15" s="597"/>
      <c r="Z15" s="598">
        <v>0.1</v>
      </c>
      <c r="AA15" s="598"/>
      <c r="AB15" s="598"/>
      <c r="AC15" s="598"/>
      <c r="AD15" s="599">
        <v>77145</v>
      </c>
      <c r="AE15" s="599"/>
      <c r="AF15" s="599"/>
      <c r="AG15" s="599"/>
      <c r="AH15" s="599"/>
      <c r="AI15" s="599"/>
      <c r="AJ15" s="599"/>
      <c r="AK15" s="599"/>
      <c r="AL15" s="600">
        <v>0.1</v>
      </c>
      <c r="AM15" s="601"/>
      <c r="AN15" s="601"/>
      <c r="AO15" s="602"/>
      <c r="AP15" s="592" t="s">
        <v>242</v>
      </c>
      <c r="AQ15" s="593"/>
      <c r="AR15" s="593"/>
      <c r="AS15" s="593"/>
      <c r="AT15" s="593"/>
      <c r="AU15" s="593"/>
      <c r="AV15" s="593"/>
      <c r="AW15" s="593"/>
      <c r="AX15" s="593"/>
      <c r="AY15" s="593"/>
      <c r="AZ15" s="593"/>
      <c r="BA15" s="593"/>
      <c r="BB15" s="593"/>
      <c r="BC15" s="593"/>
      <c r="BD15" s="593"/>
      <c r="BE15" s="593"/>
      <c r="BF15" s="594"/>
      <c r="BG15" s="595">
        <v>4679862</v>
      </c>
      <c r="BH15" s="596"/>
      <c r="BI15" s="596"/>
      <c r="BJ15" s="596"/>
      <c r="BK15" s="596"/>
      <c r="BL15" s="596"/>
      <c r="BM15" s="596"/>
      <c r="BN15" s="597"/>
      <c r="BO15" s="598">
        <v>9.9</v>
      </c>
      <c r="BP15" s="598"/>
      <c r="BQ15" s="598"/>
      <c r="BR15" s="598"/>
      <c r="BS15" s="604" t="s">
        <v>111</v>
      </c>
      <c r="BT15" s="596"/>
      <c r="BU15" s="596"/>
      <c r="BV15" s="596"/>
      <c r="BW15" s="596"/>
      <c r="BX15" s="596"/>
      <c r="BY15" s="596"/>
      <c r="BZ15" s="596"/>
      <c r="CA15" s="596"/>
      <c r="CB15" s="605"/>
      <c r="CD15" s="609" t="s">
        <v>243</v>
      </c>
      <c r="CE15" s="610"/>
      <c r="CF15" s="610"/>
      <c r="CG15" s="610"/>
      <c r="CH15" s="610"/>
      <c r="CI15" s="610"/>
      <c r="CJ15" s="610"/>
      <c r="CK15" s="610"/>
      <c r="CL15" s="610"/>
      <c r="CM15" s="610"/>
      <c r="CN15" s="610"/>
      <c r="CO15" s="610"/>
      <c r="CP15" s="610"/>
      <c r="CQ15" s="611"/>
      <c r="CR15" s="595">
        <v>13143044</v>
      </c>
      <c r="CS15" s="596"/>
      <c r="CT15" s="596"/>
      <c r="CU15" s="596"/>
      <c r="CV15" s="596"/>
      <c r="CW15" s="596"/>
      <c r="CX15" s="596"/>
      <c r="CY15" s="597"/>
      <c r="CZ15" s="598">
        <v>9.1</v>
      </c>
      <c r="DA15" s="598"/>
      <c r="DB15" s="598"/>
      <c r="DC15" s="598"/>
      <c r="DD15" s="604">
        <v>4982094</v>
      </c>
      <c r="DE15" s="596"/>
      <c r="DF15" s="596"/>
      <c r="DG15" s="596"/>
      <c r="DH15" s="596"/>
      <c r="DI15" s="596"/>
      <c r="DJ15" s="596"/>
      <c r="DK15" s="596"/>
      <c r="DL15" s="596"/>
      <c r="DM15" s="596"/>
      <c r="DN15" s="596"/>
      <c r="DO15" s="596"/>
      <c r="DP15" s="597"/>
      <c r="DQ15" s="604">
        <v>7862088</v>
      </c>
      <c r="DR15" s="596"/>
      <c r="DS15" s="596"/>
      <c r="DT15" s="596"/>
      <c r="DU15" s="596"/>
      <c r="DV15" s="596"/>
      <c r="DW15" s="596"/>
      <c r="DX15" s="596"/>
      <c r="DY15" s="596"/>
      <c r="DZ15" s="596"/>
      <c r="EA15" s="596"/>
      <c r="EB15" s="596"/>
      <c r="EC15" s="605"/>
    </row>
    <row r="16" spans="2:143" ht="11.25" customHeight="1" x14ac:dyDescent="0.15">
      <c r="B16" s="592" t="s">
        <v>244</v>
      </c>
      <c r="C16" s="593"/>
      <c r="D16" s="593"/>
      <c r="E16" s="593"/>
      <c r="F16" s="593"/>
      <c r="G16" s="593"/>
      <c r="H16" s="593"/>
      <c r="I16" s="593"/>
      <c r="J16" s="593"/>
      <c r="K16" s="593"/>
      <c r="L16" s="593"/>
      <c r="M16" s="593"/>
      <c r="N16" s="593"/>
      <c r="O16" s="593"/>
      <c r="P16" s="593"/>
      <c r="Q16" s="594"/>
      <c r="R16" s="595">
        <v>10680337</v>
      </c>
      <c r="S16" s="596"/>
      <c r="T16" s="596"/>
      <c r="U16" s="596"/>
      <c r="V16" s="596"/>
      <c r="W16" s="596"/>
      <c r="X16" s="596"/>
      <c r="Y16" s="597"/>
      <c r="Z16" s="598">
        <v>7.1</v>
      </c>
      <c r="AA16" s="598"/>
      <c r="AB16" s="598"/>
      <c r="AC16" s="598"/>
      <c r="AD16" s="599">
        <v>9807743</v>
      </c>
      <c r="AE16" s="599"/>
      <c r="AF16" s="599"/>
      <c r="AG16" s="599"/>
      <c r="AH16" s="599"/>
      <c r="AI16" s="599"/>
      <c r="AJ16" s="599"/>
      <c r="AK16" s="599"/>
      <c r="AL16" s="600">
        <v>15.3</v>
      </c>
      <c r="AM16" s="601"/>
      <c r="AN16" s="601"/>
      <c r="AO16" s="602"/>
      <c r="AP16" s="592" t="s">
        <v>245</v>
      </c>
      <c r="AQ16" s="593"/>
      <c r="AR16" s="593"/>
      <c r="AS16" s="593"/>
      <c r="AT16" s="593"/>
      <c r="AU16" s="593"/>
      <c r="AV16" s="593"/>
      <c r="AW16" s="593"/>
      <c r="AX16" s="593"/>
      <c r="AY16" s="593"/>
      <c r="AZ16" s="593"/>
      <c r="BA16" s="593"/>
      <c r="BB16" s="593"/>
      <c r="BC16" s="593"/>
      <c r="BD16" s="593"/>
      <c r="BE16" s="593"/>
      <c r="BF16" s="594"/>
      <c r="BG16" s="595" t="s">
        <v>111</v>
      </c>
      <c r="BH16" s="596"/>
      <c r="BI16" s="596"/>
      <c r="BJ16" s="596"/>
      <c r="BK16" s="596"/>
      <c r="BL16" s="596"/>
      <c r="BM16" s="596"/>
      <c r="BN16" s="597"/>
      <c r="BO16" s="598" t="s">
        <v>111</v>
      </c>
      <c r="BP16" s="598"/>
      <c r="BQ16" s="598"/>
      <c r="BR16" s="598"/>
      <c r="BS16" s="604" t="s">
        <v>111</v>
      </c>
      <c r="BT16" s="596"/>
      <c r="BU16" s="596"/>
      <c r="BV16" s="596"/>
      <c r="BW16" s="596"/>
      <c r="BX16" s="596"/>
      <c r="BY16" s="596"/>
      <c r="BZ16" s="596"/>
      <c r="CA16" s="596"/>
      <c r="CB16" s="605"/>
      <c r="CD16" s="609" t="s">
        <v>246</v>
      </c>
      <c r="CE16" s="610"/>
      <c r="CF16" s="610"/>
      <c r="CG16" s="610"/>
      <c r="CH16" s="610"/>
      <c r="CI16" s="610"/>
      <c r="CJ16" s="610"/>
      <c r="CK16" s="610"/>
      <c r="CL16" s="610"/>
      <c r="CM16" s="610"/>
      <c r="CN16" s="610"/>
      <c r="CO16" s="610"/>
      <c r="CP16" s="610"/>
      <c r="CQ16" s="611"/>
      <c r="CR16" s="595">
        <v>24538</v>
      </c>
      <c r="CS16" s="596"/>
      <c r="CT16" s="596"/>
      <c r="CU16" s="596"/>
      <c r="CV16" s="596"/>
      <c r="CW16" s="596"/>
      <c r="CX16" s="596"/>
      <c r="CY16" s="597"/>
      <c r="CZ16" s="598">
        <v>0</v>
      </c>
      <c r="DA16" s="598"/>
      <c r="DB16" s="598"/>
      <c r="DC16" s="598"/>
      <c r="DD16" s="604" t="s">
        <v>111</v>
      </c>
      <c r="DE16" s="596"/>
      <c r="DF16" s="596"/>
      <c r="DG16" s="596"/>
      <c r="DH16" s="596"/>
      <c r="DI16" s="596"/>
      <c r="DJ16" s="596"/>
      <c r="DK16" s="596"/>
      <c r="DL16" s="596"/>
      <c r="DM16" s="596"/>
      <c r="DN16" s="596"/>
      <c r="DO16" s="596"/>
      <c r="DP16" s="597"/>
      <c r="DQ16" s="604">
        <v>20142</v>
      </c>
      <c r="DR16" s="596"/>
      <c r="DS16" s="596"/>
      <c r="DT16" s="596"/>
      <c r="DU16" s="596"/>
      <c r="DV16" s="596"/>
      <c r="DW16" s="596"/>
      <c r="DX16" s="596"/>
      <c r="DY16" s="596"/>
      <c r="DZ16" s="596"/>
      <c r="EA16" s="596"/>
      <c r="EB16" s="596"/>
      <c r="EC16" s="605"/>
    </row>
    <row r="17" spans="2:133" ht="11.25" customHeight="1" x14ac:dyDescent="0.15">
      <c r="B17" s="592" t="s">
        <v>247</v>
      </c>
      <c r="C17" s="593"/>
      <c r="D17" s="593"/>
      <c r="E17" s="593"/>
      <c r="F17" s="593"/>
      <c r="G17" s="593"/>
      <c r="H17" s="593"/>
      <c r="I17" s="593"/>
      <c r="J17" s="593"/>
      <c r="K17" s="593"/>
      <c r="L17" s="593"/>
      <c r="M17" s="593"/>
      <c r="N17" s="593"/>
      <c r="O17" s="593"/>
      <c r="P17" s="593"/>
      <c r="Q17" s="594"/>
      <c r="R17" s="595">
        <v>9807743</v>
      </c>
      <c r="S17" s="596"/>
      <c r="T17" s="596"/>
      <c r="U17" s="596"/>
      <c r="V17" s="596"/>
      <c r="W17" s="596"/>
      <c r="X17" s="596"/>
      <c r="Y17" s="597"/>
      <c r="Z17" s="598">
        <v>6.5</v>
      </c>
      <c r="AA17" s="598"/>
      <c r="AB17" s="598"/>
      <c r="AC17" s="598"/>
      <c r="AD17" s="599">
        <v>9807743</v>
      </c>
      <c r="AE17" s="599"/>
      <c r="AF17" s="599"/>
      <c r="AG17" s="599"/>
      <c r="AH17" s="599"/>
      <c r="AI17" s="599"/>
      <c r="AJ17" s="599"/>
      <c r="AK17" s="599"/>
      <c r="AL17" s="600">
        <v>15.3</v>
      </c>
      <c r="AM17" s="601"/>
      <c r="AN17" s="601"/>
      <c r="AO17" s="602"/>
      <c r="AP17" s="592" t="s">
        <v>248</v>
      </c>
      <c r="AQ17" s="593"/>
      <c r="AR17" s="593"/>
      <c r="AS17" s="593"/>
      <c r="AT17" s="593"/>
      <c r="AU17" s="593"/>
      <c r="AV17" s="593"/>
      <c r="AW17" s="593"/>
      <c r="AX17" s="593"/>
      <c r="AY17" s="593"/>
      <c r="AZ17" s="593"/>
      <c r="BA17" s="593"/>
      <c r="BB17" s="593"/>
      <c r="BC17" s="593"/>
      <c r="BD17" s="593"/>
      <c r="BE17" s="593"/>
      <c r="BF17" s="594"/>
      <c r="BG17" s="595" t="s">
        <v>111</v>
      </c>
      <c r="BH17" s="596"/>
      <c r="BI17" s="596"/>
      <c r="BJ17" s="596"/>
      <c r="BK17" s="596"/>
      <c r="BL17" s="596"/>
      <c r="BM17" s="596"/>
      <c r="BN17" s="597"/>
      <c r="BO17" s="598" t="s">
        <v>111</v>
      </c>
      <c r="BP17" s="598"/>
      <c r="BQ17" s="598"/>
      <c r="BR17" s="598"/>
      <c r="BS17" s="604" t="s">
        <v>111</v>
      </c>
      <c r="BT17" s="596"/>
      <c r="BU17" s="596"/>
      <c r="BV17" s="596"/>
      <c r="BW17" s="596"/>
      <c r="BX17" s="596"/>
      <c r="BY17" s="596"/>
      <c r="BZ17" s="596"/>
      <c r="CA17" s="596"/>
      <c r="CB17" s="605"/>
      <c r="CD17" s="609" t="s">
        <v>249</v>
      </c>
      <c r="CE17" s="610"/>
      <c r="CF17" s="610"/>
      <c r="CG17" s="610"/>
      <c r="CH17" s="610"/>
      <c r="CI17" s="610"/>
      <c r="CJ17" s="610"/>
      <c r="CK17" s="610"/>
      <c r="CL17" s="610"/>
      <c r="CM17" s="610"/>
      <c r="CN17" s="610"/>
      <c r="CO17" s="610"/>
      <c r="CP17" s="610"/>
      <c r="CQ17" s="611"/>
      <c r="CR17" s="595">
        <v>12851338</v>
      </c>
      <c r="CS17" s="596"/>
      <c r="CT17" s="596"/>
      <c r="CU17" s="596"/>
      <c r="CV17" s="596"/>
      <c r="CW17" s="596"/>
      <c r="CX17" s="596"/>
      <c r="CY17" s="597"/>
      <c r="CZ17" s="598">
        <v>8.9</v>
      </c>
      <c r="DA17" s="598"/>
      <c r="DB17" s="598"/>
      <c r="DC17" s="598"/>
      <c r="DD17" s="604" t="s">
        <v>111</v>
      </c>
      <c r="DE17" s="596"/>
      <c r="DF17" s="596"/>
      <c r="DG17" s="596"/>
      <c r="DH17" s="596"/>
      <c r="DI17" s="596"/>
      <c r="DJ17" s="596"/>
      <c r="DK17" s="596"/>
      <c r="DL17" s="596"/>
      <c r="DM17" s="596"/>
      <c r="DN17" s="596"/>
      <c r="DO17" s="596"/>
      <c r="DP17" s="597"/>
      <c r="DQ17" s="604">
        <v>11338920</v>
      </c>
      <c r="DR17" s="596"/>
      <c r="DS17" s="596"/>
      <c r="DT17" s="596"/>
      <c r="DU17" s="596"/>
      <c r="DV17" s="596"/>
      <c r="DW17" s="596"/>
      <c r="DX17" s="596"/>
      <c r="DY17" s="596"/>
      <c r="DZ17" s="596"/>
      <c r="EA17" s="596"/>
      <c r="EB17" s="596"/>
      <c r="EC17" s="605"/>
    </row>
    <row r="18" spans="2:133" ht="11.25" customHeight="1" x14ac:dyDescent="0.15">
      <c r="B18" s="592" t="s">
        <v>250</v>
      </c>
      <c r="C18" s="593"/>
      <c r="D18" s="593"/>
      <c r="E18" s="593"/>
      <c r="F18" s="593"/>
      <c r="G18" s="593"/>
      <c r="H18" s="593"/>
      <c r="I18" s="593"/>
      <c r="J18" s="593"/>
      <c r="K18" s="593"/>
      <c r="L18" s="593"/>
      <c r="M18" s="593"/>
      <c r="N18" s="593"/>
      <c r="O18" s="593"/>
      <c r="P18" s="593"/>
      <c r="Q18" s="594"/>
      <c r="R18" s="595">
        <v>872502</v>
      </c>
      <c r="S18" s="596"/>
      <c r="T18" s="596"/>
      <c r="U18" s="596"/>
      <c r="V18" s="596"/>
      <c r="W18" s="596"/>
      <c r="X18" s="596"/>
      <c r="Y18" s="597"/>
      <c r="Z18" s="598">
        <v>0.6</v>
      </c>
      <c r="AA18" s="598"/>
      <c r="AB18" s="598"/>
      <c r="AC18" s="598"/>
      <c r="AD18" s="599" t="s">
        <v>111</v>
      </c>
      <c r="AE18" s="599"/>
      <c r="AF18" s="599"/>
      <c r="AG18" s="599"/>
      <c r="AH18" s="599"/>
      <c r="AI18" s="599"/>
      <c r="AJ18" s="599"/>
      <c r="AK18" s="599"/>
      <c r="AL18" s="600" t="s">
        <v>111</v>
      </c>
      <c r="AM18" s="601"/>
      <c r="AN18" s="601"/>
      <c r="AO18" s="602"/>
      <c r="AP18" s="592" t="s">
        <v>251</v>
      </c>
      <c r="AQ18" s="593"/>
      <c r="AR18" s="593"/>
      <c r="AS18" s="593"/>
      <c r="AT18" s="593"/>
      <c r="AU18" s="593"/>
      <c r="AV18" s="593"/>
      <c r="AW18" s="593"/>
      <c r="AX18" s="593"/>
      <c r="AY18" s="593"/>
      <c r="AZ18" s="593"/>
      <c r="BA18" s="593"/>
      <c r="BB18" s="593"/>
      <c r="BC18" s="593"/>
      <c r="BD18" s="593"/>
      <c r="BE18" s="593"/>
      <c r="BF18" s="594"/>
      <c r="BG18" s="595" t="s">
        <v>111</v>
      </c>
      <c r="BH18" s="596"/>
      <c r="BI18" s="596"/>
      <c r="BJ18" s="596"/>
      <c r="BK18" s="596"/>
      <c r="BL18" s="596"/>
      <c r="BM18" s="596"/>
      <c r="BN18" s="597"/>
      <c r="BO18" s="598" t="s">
        <v>111</v>
      </c>
      <c r="BP18" s="598"/>
      <c r="BQ18" s="598"/>
      <c r="BR18" s="598"/>
      <c r="BS18" s="604" t="s">
        <v>111</v>
      </c>
      <c r="BT18" s="596"/>
      <c r="BU18" s="596"/>
      <c r="BV18" s="596"/>
      <c r="BW18" s="596"/>
      <c r="BX18" s="596"/>
      <c r="BY18" s="596"/>
      <c r="BZ18" s="596"/>
      <c r="CA18" s="596"/>
      <c r="CB18" s="605"/>
      <c r="CD18" s="609" t="s">
        <v>252</v>
      </c>
      <c r="CE18" s="610"/>
      <c r="CF18" s="610"/>
      <c r="CG18" s="610"/>
      <c r="CH18" s="610"/>
      <c r="CI18" s="610"/>
      <c r="CJ18" s="610"/>
      <c r="CK18" s="610"/>
      <c r="CL18" s="610"/>
      <c r="CM18" s="610"/>
      <c r="CN18" s="610"/>
      <c r="CO18" s="610"/>
      <c r="CP18" s="610"/>
      <c r="CQ18" s="611"/>
      <c r="CR18" s="595" t="s">
        <v>111</v>
      </c>
      <c r="CS18" s="596"/>
      <c r="CT18" s="596"/>
      <c r="CU18" s="596"/>
      <c r="CV18" s="596"/>
      <c r="CW18" s="596"/>
      <c r="CX18" s="596"/>
      <c r="CY18" s="597"/>
      <c r="CZ18" s="598" t="s">
        <v>111</v>
      </c>
      <c r="DA18" s="598"/>
      <c r="DB18" s="598"/>
      <c r="DC18" s="598"/>
      <c r="DD18" s="604" t="s">
        <v>111</v>
      </c>
      <c r="DE18" s="596"/>
      <c r="DF18" s="596"/>
      <c r="DG18" s="596"/>
      <c r="DH18" s="596"/>
      <c r="DI18" s="596"/>
      <c r="DJ18" s="596"/>
      <c r="DK18" s="596"/>
      <c r="DL18" s="596"/>
      <c r="DM18" s="596"/>
      <c r="DN18" s="596"/>
      <c r="DO18" s="596"/>
      <c r="DP18" s="597"/>
      <c r="DQ18" s="604" t="s">
        <v>111</v>
      </c>
      <c r="DR18" s="596"/>
      <c r="DS18" s="596"/>
      <c r="DT18" s="596"/>
      <c r="DU18" s="596"/>
      <c r="DV18" s="596"/>
      <c r="DW18" s="596"/>
      <c r="DX18" s="596"/>
      <c r="DY18" s="596"/>
      <c r="DZ18" s="596"/>
      <c r="EA18" s="596"/>
      <c r="EB18" s="596"/>
      <c r="EC18" s="605"/>
    </row>
    <row r="19" spans="2:133" ht="11.25" customHeight="1" x14ac:dyDescent="0.15">
      <c r="B19" s="592" t="s">
        <v>253</v>
      </c>
      <c r="C19" s="593"/>
      <c r="D19" s="593"/>
      <c r="E19" s="593"/>
      <c r="F19" s="593"/>
      <c r="G19" s="593"/>
      <c r="H19" s="593"/>
      <c r="I19" s="593"/>
      <c r="J19" s="593"/>
      <c r="K19" s="593"/>
      <c r="L19" s="593"/>
      <c r="M19" s="593"/>
      <c r="N19" s="593"/>
      <c r="O19" s="593"/>
      <c r="P19" s="593"/>
      <c r="Q19" s="594"/>
      <c r="R19" s="595">
        <v>92</v>
      </c>
      <c r="S19" s="596"/>
      <c r="T19" s="596"/>
      <c r="U19" s="596"/>
      <c r="V19" s="596"/>
      <c r="W19" s="596"/>
      <c r="X19" s="596"/>
      <c r="Y19" s="597"/>
      <c r="Z19" s="598">
        <v>0</v>
      </c>
      <c r="AA19" s="598"/>
      <c r="AB19" s="598"/>
      <c r="AC19" s="598"/>
      <c r="AD19" s="599" t="s">
        <v>111</v>
      </c>
      <c r="AE19" s="599"/>
      <c r="AF19" s="599"/>
      <c r="AG19" s="599"/>
      <c r="AH19" s="599"/>
      <c r="AI19" s="599"/>
      <c r="AJ19" s="599"/>
      <c r="AK19" s="599"/>
      <c r="AL19" s="600" t="s">
        <v>111</v>
      </c>
      <c r="AM19" s="601"/>
      <c r="AN19" s="601"/>
      <c r="AO19" s="602"/>
      <c r="AP19" s="592" t="s">
        <v>254</v>
      </c>
      <c r="AQ19" s="593"/>
      <c r="AR19" s="593"/>
      <c r="AS19" s="593"/>
      <c r="AT19" s="593"/>
      <c r="AU19" s="593"/>
      <c r="AV19" s="593"/>
      <c r="AW19" s="593"/>
      <c r="AX19" s="593"/>
      <c r="AY19" s="593"/>
      <c r="AZ19" s="593"/>
      <c r="BA19" s="593"/>
      <c r="BB19" s="593"/>
      <c r="BC19" s="593"/>
      <c r="BD19" s="593"/>
      <c r="BE19" s="593"/>
      <c r="BF19" s="594"/>
      <c r="BG19" s="595">
        <v>985520</v>
      </c>
      <c r="BH19" s="596"/>
      <c r="BI19" s="596"/>
      <c r="BJ19" s="596"/>
      <c r="BK19" s="596"/>
      <c r="BL19" s="596"/>
      <c r="BM19" s="596"/>
      <c r="BN19" s="597"/>
      <c r="BO19" s="598">
        <v>2.1</v>
      </c>
      <c r="BP19" s="598"/>
      <c r="BQ19" s="598"/>
      <c r="BR19" s="598"/>
      <c r="BS19" s="604" t="s">
        <v>111</v>
      </c>
      <c r="BT19" s="596"/>
      <c r="BU19" s="596"/>
      <c r="BV19" s="596"/>
      <c r="BW19" s="596"/>
      <c r="BX19" s="596"/>
      <c r="BY19" s="596"/>
      <c r="BZ19" s="596"/>
      <c r="CA19" s="596"/>
      <c r="CB19" s="605"/>
      <c r="CD19" s="609" t="s">
        <v>255</v>
      </c>
      <c r="CE19" s="610"/>
      <c r="CF19" s="610"/>
      <c r="CG19" s="610"/>
      <c r="CH19" s="610"/>
      <c r="CI19" s="610"/>
      <c r="CJ19" s="610"/>
      <c r="CK19" s="610"/>
      <c r="CL19" s="610"/>
      <c r="CM19" s="610"/>
      <c r="CN19" s="610"/>
      <c r="CO19" s="610"/>
      <c r="CP19" s="610"/>
      <c r="CQ19" s="611"/>
      <c r="CR19" s="595" t="s">
        <v>111</v>
      </c>
      <c r="CS19" s="596"/>
      <c r="CT19" s="596"/>
      <c r="CU19" s="596"/>
      <c r="CV19" s="596"/>
      <c r="CW19" s="596"/>
      <c r="CX19" s="596"/>
      <c r="CY19" s="597"/>
      <c r="CZ19" s="598" t="s">
        <v>111</v>
      </c>
      <c r="DA19" s="598"/>
      <c r="DB19" s="598"/>
      <c r="DC19" s="598"/>
      <c r="DD19" s="604" t="s">
        <v>111</v>
      </c>
      <c r="DE19" s="596"/>
      <c r="DF19" s="596"/>
      <c r="DG19" s="596"/>
      <c r="DH19" s="596"/>
      <c r="DI19" s="596"/>
      <c r="DJ19" s="596"/>
      <c r="DK19" s="596"/>
      <c r="DL19" s="596"/>
      <c r="DM19" s="596"/>
      <c r="DN19" s="596"/>
      <c r="DO19" s="596"/>
      <c r="DP19" s="597"/>
      <c r="DQ19" s="604" t="s">
        <v>111</v>
      </c>
      <c r="DR19" s="596"/>
      <c r="DS19" s="596"/>
      <c r="DT19" s="596"/>
      <c r="DU19" s="596"/>
      <c r="DV19" s="596"/>
      <c r="DW19" s="596"/>
      <c r="DX19" s="596"/>
      <c r="DY19" s="596"/>
      <c r="DZ19" s="596"/>
      <c r="EA19" s="596"/>
      <c r="EB19" s="596"/>
      <c r="EC19" s="605"/>
    </row>
    <row r="20" spans="2:133" ht="11.25" customHeight="1" x14ac:dyDescent="0.15">
      <c r="B20" s="592" t="s">
        <v>256</v>
      </c>
      <c r="C20" s="593"/>
      <c r="D20" s="593"/>
      <c r="E20" s="593"/>
      <c r="F20" s="593"/>
      <c r="G20" s="593"/>
      <c r="H20" s="593"/>
      <c r="I20" s="593"/>
      <c r="J20" s="593"/>
      <c r="K20" s="593"/>
      <c r="L20" s="593"/>
      <c r="M20" s="593"/>
      <c r="N20" s="593"/>
      <c r="O20" s="593"/>
      <c r="P20" s="593"/>
      <c r="Q20" s="594"/>
      <c r="R20" s="595">
        <v>64002017</v>
      </c>
      <c r="S20" s="596"/>
      <c r="T20" s="596"/>
      <c r="U20" s="596"/>
      <c r="V20" s="596"/>
      <c r="W20" s="596"/>
      <c r="X20" s="596"/>
      <c r="Y20" s="597"/>
      <c r="Z20" s="598">
        <v>42.6</v>
      </c>
      <c r="AA20" s="598"/>
      <c r="AB20" s="598"/>
      <c r="AC20" s="598"/>
      <c r="AD20" s="599">
        <v>63129423</v>
      </c>
      <c r="AE20" s="599"/>
      <c r="AF20" s="599"/>
      <c r="AG20" s="599"/>
      <c r="AH20" s="599"/>
      <c r="AI20" s="599"/>
      <c r="AJ20" s="599"/>
      <c r="AK20" s="599"/>
      <c r="AL20" s="600">
        <v>98.5</v>
      </c>
      <c r="AM20" s="601"/>
      <c r="AN20" s="601"/>
      <c r="AO20" s="602"/>
      <c r="AP20" s="592" t="s">
        <v>257</v>
      </c>
      <c r="AQ20" s="593"/>
      <c r="AR20" s="593"/>
      <c r="AS20" s="593"/>
      <c r="AT20" s="593"/>
      <c r="AU20" s="593"/>
      <c r="AV20" s="593"/>
      <c r="AW20" s="593"/>
      <c r="AX20" s="593"/>
      <c r="AY20" s="593"/>
      <c r="AZ20" s="593"/>
      <c r="BA20" s="593"/>
      <c r="BB20" s="593"/>
      <c r="BC20" s="593"/>
      <c r="BD20" s="593"/>
      <c r="BE20" s="593"/>
      <c r="BF20" s="594"/>
      <c r="BG20" s="595">
        <v>985520</v>
      </c>
      <c r="BH20" s="596"/>
      <c r="BI20" s="596"/>
      <c r="BJ20" s="596"/>
      <c r="BK20" s="596"/>
      <c r="BL20" s="596"/>
      <c r="BM20" s="596"/>
      <c r="BN20" s="597"/>
      <c r="BO20" s="598">
        <v>2.1</v>
      </c>
      <c r="BP20" s="598"/>
      <c r="BQ20" s="598"/>
      <c r="BR20" s="598"/>
      <c r="BS20" s="604" t="s">
        <v>111</v>
      </c>
      <c r="BT20" s="596"/>
      <c r="BU20" s="596"/>
      <c r="BV20" s="596"/>
      <c r="BW20" s="596"/>
      <c r="BX20" s="596"/>
      <c r="BY20" s="596"/>
      <c r="BZ20" s="596"/>
      <c r="CA20" s="596"/>
      <c r="CB20" s="605"/>
      <c r="CD20" s="609" t="s">
        <v>258</v>
      </c>
      <c r="CE20" s="610"/>
      <c r="CF20" s="610"/>
      <c r="CG20" s="610"/>
      <c r="CH20" s="610"/>
      <c r="CI20" s="610"/>
      <c r="CJ20" s="610"/>
      <c r="CK20" s="610"/>
      <c r="CL20" s="610"/>
      <c r="CM20" s="610"/>
      <c r="CN20" s="610"/>
      <c r="CO20" s="610"/>
      <c r="CP20" s="610"/>
      <c r="CQ20" s="611"/>
      <c r="CR20" s="595">
        <v>144919701</v>
      </c>
      <c r="CS20" s="596"/>
      <c r="CT20" s="596"/>
      <c r="CU20" s="596"/>
      <c r="CV20" s="596"/>
      <c r="CW20" s="596"/>
      <c r="CX20" s="596"/>
      <c r="CY20" s="597"/>
      <c r="CZ20" s="598">
        <v>100</v>
      </c>
      <c r="DA20" s="598"/>
      <c r="DB20" s="598"/>
      <c r="DC20" s="598"/>
      <c r="DD20" s="604">
        <v>23668787</v>
      </c>
      <c r="DE20" s="596"/>
      <c r="DF20" s="596"/>
      <c r="DG20" s="596"/>
      <c r="DH20" s="596"/>
      <c r="DI20" s="596"/>
      <c r="DJ20" s="596"/>
      <c r="DK20" s="596"/>
      <c r="DL20" s="596"/>
      <c r="DM20" s="596"/>
      <c r="DN20" s="596"/>
      <c r="DO20" s="596"/>
      <c r="DP20" s="597"/>
      <c r="DQ20" s="604">
        <v>72370787</v>
      </c>
      <c r="DR20" s="596"/>
      <c r="DS20" s="596"/>
      <c r="DT20" s="596"/>
      <c r="DU20" s="596"/>
      <c r="DV20" s="596"/>
      <c r="DW20" s="596"/>
      <c r="DX20" s="596"/>
      <c r="DY20" s="596"/>
      <c r="DZ20" s="596"/>
      <c r="EA20" s="596"/>
      <c r="EB20" s="596"/>
      <c r="EC20" s="605"/>
    </row>
    <row r="21" spans="2:133" ht="11.25" customHeight="1" x14ac:dyDescent="0.15">
      <c r="B21" s="592" t="s">
        <v>259</v>
      </c>
      <c r="C21" s="593"/>
      <c r="D21" s="593"/>
      <c r="E21" s="593"/>
      <c r="F21" s="593"/>
      <c r="G21" s="593"/>
      <c r="H21" s="593"/>
      <c r="I21" s="593"/>
      <c r="J21" s="593"/>
      <c r="K21" s="593"/>
      <c r="L21" s="593"/>
      <c r="M21" s="593"/>
      <c r="N21" s="593"/>
      <c r="O21" s="593"/>
      <c r="P21" s="593"/>
      <c r="Q21" s="594"/>
      <c r="R21" s="595">
        <v>46080</v>
      </c>
      <c r="S21" s="596"/>
      <c r="T21" s="596"/>
      <c r="U21" s="596"/>
      <c r="V21" s="596"/>
      <c r="W21" s="596"/>
      <c r="X21" s="596"/>
      <c r="Y21" s="597"/>
      <c r="Z21" s="598">
        <v>0</v>
      </c>
      <c r="AA21" s="598"/>
      <c r="AB21" s="598"/>
      <c r="AC21" s="598"/>
      <c r="AD21" s="599">
        <v>46080</v>
      </c>
      <c r="AE21" s="599"/>
      <c r="AF21" s="599"/>
      <c r="AG21" s="599"/>
      <c r="AH21" s="599"/>
      <c r="AI21" s="599"/>
      <c r="AJ21" s="599"/>
      <c r="AK21" s="599"/>
      <c r="AL21" s="600">
        <v>0.1</v>
      </c>
      <c r="AM21" s="601"/>
      <c r="AN21" s="601"/>
      <c r="AO21" s="602"/>
      <c r="AP21" s="612" t="s">
        <v>260</v>
      </c>
      <c r="AQ21" s="613"/>
      <c r="AR21" s="613"/>
      <c r="AS21" s="613"/>
      <c r="AT21" s="613"/>
      <c r="AU21" s="613"/>
      <c r="AV21" s="613"/>
      <c r="AW21" s="613"/>
      <c r="AX21" s="613"/>
      <c r="AY21" s="613"/>
      <c r="AZ21" s="613"/>
      <c r="BA21" s="613"/>
      <c r="BB21" s="613"/>
      <c r="BC21" s="613"/>
      <c r="BD21" s="613"/>
      <c r="BE21" s="613"/>
      <c r="BF21" s="614"/>
      <c r="BG21" s="595">
        <v>9733</v>
      </c>
      <c r="BH21" s="596"/>
      <c r="BI21" s="596"/>
      <c r="BJ21" s="596"/>
      <c r="BK21" s="596"/>
      <c r="BL21" s="596"/>
      <c r="BM21" s="596"/>
      <c r="BN21" s="597"/>
      <c r="BO21" s="598">
        <v>0</v>
      </c>
      <c r="BP21" s="598"/>
      <c r="BQ21" s="598"/>
      <c r="BR21" s="598"/>
      <c r="BS21" s="604" t="s">
        <v>111</v>
      </c>
      <c r="BT21" s="596"/>
      <c r="BU21" s="596"/>
      <c r="BV21" s="596"/>
      <c r="BW21" s="596"/>
      <c r="BX21" s="596"/>
      <c r="BY21" s="596"/>
      <c r="BZ21" s="596"/>
      <c r="CA21" s="596"/>
      <c r="CB21" s="605"/>
      <c r="CD21" s="615"/>
      <c r="CE21" s="616"/>
      <c r="CF21" s="616"/>
      <c r="CG21" s="616"/>
      <c r="CH21" s="616"/>
      <c r="CI21" s="616"/>
      <c r="CJ21" s="616"/>
      <c r="CK21" s="616"/>
      <c r="CL21" s="616"/>
      <c r="CM21" s="616"/>
      <c r="CN21" s="616"/>
      <c r="CO21" s="616"/>
      <c r="CP21" s="616"/>
      <c r="CQ21" s="617"/>
      <c r="CR21" s="595"/>
      <c r="CS21" s="596"/>
      <c r="CT21" s="596"/>
      <c r="CU21" s="596"/>
      <c r="CV21" s="596"/>
      <c r="CW21" s="596"/>
      <c r="CX21" s="596"/>
      <c r="CY21" s="597"/>
      <c r="CZ21" s="598"/>
      <c r="DA21" s="598"/>
      <c r="DB21" s="598"/>
      <c r="DC21" s="598"/>
      <c r="DD21" s="604"/>
      <c r="DE21" s="596"/>
      <c r="DF21" s="596"/>
      <c r="DG21" s="596"/>
      <c r="DH21" s="596"/>
      <c r="DI21" s="596"/>
      <c r="DJ21" s="596"/>
      <c r="DK21" s="596"/>
      <c r="DL21" s="596"/>
      <c r="DM21" s="596"/>
      <c r="DN21" s="596"/>
      <c r="DO21" s="596"/>
      <c r="DP21" s="597"/>
      <c r="DQ21" s="604"/>
      <c r="DR21" s="596"/>
      <c r="DS21" s="596"/>
      <c r="DT21" s="596"/>
      <c r="DU21" s="596"/>
      <c r="DV21" s="596"/>
      <c r="DW21" s="596"/>
      <c r="DX21" s="596"/>
      <c r="DY21" s="596"/>
      <c r="DZ21" s="596"/>
      <c r="EA21" s="596"/>
      <c r="EB21" s="596"/>
      <c r="EC21" s="605"/>
    </row>
    <row r="22" spans="2:133" ht="11.25" customHeight="1" x14ac:dyDescent="0.15">
      <c r="B22" s="592" t="s">
        <v>261</v>
      </c>
      <c r="C22" s="593"/>
      <c r="D22" s="593"/>
      <c r="E22" s="593"/>
      <c r="F22" s="593"/>
      <c r="G22" s="593"/>
      <c r="H22" s="593"/>
      <c r="I22" s="593"/>
      <c r="J22" s="593"/>
      <c r="K22" s="593"/>
      <c r="L22" s="593"/>
      <c r="M22" s="593"/>
      <c r="N22" s="593"/>
      <c r="O22" s="593"/>
      <c r="P22" s="593"/>
      <c r="Q22" s="594"/>
      <c r="R22" s="595">
        <v>1321725</v>
      </c>
      <c r="S22" s="596"/>
      <c r="T22" s="596"/>
      <c r="U22" s="596"/>
      <c r="V22" s="596"/>
      <c r="W22" s="596"/>
      <c r="X22" s="596"/>
      <c r="Y22" s="597"/>
      <c r="Z22" s="598">
        <v>0.9</v>
      </c>
      <c r="AA22" s="598"/>
      <c r="AB22" s="598"/>
      <c r="AC22" s="598"/>
      <c r="AD22" s="599">
        <v>137</v>
      </c>
      <c r="AE22" s="599"/>
      <c r="AF22" s="599"/>
      <c r="AG22" s="599"/>
      <c r="AH22" s="599"/>
      <c r="AI22" s="599"/>
      <c r="AJ22" s="599"/>
      <c r="AK22" s="599"/>
      <c r="AL22" s="600">
        <v>0</v>
      </c>
      <c r="AM22" s="601"/>
      <c r="AN22" s="601"/>
      <c r="AO22" s="602"/>
      <c r="AP22" s="612" t="s">
        <v>262</v>
      </c>
      <c r="AQ22" s="613"/>
      <c r="AR22" s="613"/>
      <c r="AS22" s="613"/>
      <c r="AT22" s="613"/>
      <c r="AU22" s="613"/>
      <c r="AV22" s="613"/>
      <c r="AW22" s="613"/>
      <c r="AX22" s="613"/>
      <c r="AY22" s="613"/>
      <c r="AZ22" s="613"/>
      <c r="BA22" s="613"/>
      <c r="BB22" s="613"/>
      <c r="BC22" s="613"/>
      <c r="BD22" s="613"/>
      <c r="BE22" s="613"/>
      <c r="BF22" s="614"/>
      <c r="BG22" s="595">
        <v>975787</v>
      </c>
      <c r="BH22" s="596"/>
      <c r="BI22" s="596"/>
      <c r="BJ22" s="596"/>
      <c r="BK22" s="596"/>
      <c r="BL22" s="596"/>
      <c r="BM22" s="596"/>
      <c r="BN22" s="597"/>
      <c r="BO22" s="598">
        <v>2.1</v>
      </c>
      <c r="BP22" s="598"/>
      <c r="BQ22" s="598"/>
      <c r="BR22" s="598"/>
      <c r="BS22" s="604" t="s">
        <v>111</v>
      </c>
      <c r="BT22" s="596"/>
      <c r="BU22" s="596"/>
      <c r="BV22" s="596"/>
      <c r="BW22" s="596"/>
      <c r="BX22" s="596"/>
      <c r="BY22" s="596"/>
      <c r="BZ22" s="596"/>
      <c r="CA22" s="596"/>
      <c r="CB22" s="605"/>
      <c r="CD22" s="577" t="s">
        <v>263</v>
      </c>
      <c r="CE22" s="578"/>
      <c r="CF22" s="578"/>
      <c r="CG22" s="578"/>
      <c r="CH22" s="578"/>
      <c r="CI22" s="578"/>
      <c r="CJ22" s="578"/>
      <c r="CK22" s="578"/>
      <c r="CL22" s="578"/>
      <c r="CM22" s="578"/>
      <c r="CN22" s="578"/>
      <c r="CO22" s="578"/>
      <c r="CP22" s="578"/>
      <c r="CQ22" s="578"/>
      <c r="CR22" s="578"/>
      <c r="CS22" s="578"/>
      <c r="CT22" s="578"/>
      <c r="CU22" s="578"/>
      <c r="CV22" s="578"/>
      <c r="CW22" s="578"/>
      <c r="CX22" s="578"/>
      <c r="CY22" s="578"/>
      <c r="CZ22" s="578"/>
      <c r="DA22" s="578"/>
      <c r="DB22" s="578"/>
      <c r="DC22" s="578"/>
      <c r="DD22" s="578"/>
      <c r="DE22" s="578"/>
      <c r="DF22" s="578"/>
      <c r="DG22" s="578"/>
      <c r="DH22" s="578"/>
      <c r="DI22" s="578"/>
      <c r="DJ22" s="578"/>
      <c r="DK22" s="578"/>
      <c r="DL22" s="578"/>
      <c r="DM22" s="578"/>
      <c r="DN22" s="578"/>
      <c r="DO22" s="578"/>
      <c r="DP22" s="578"/>
      <c r="DQ22" s="578"/>
      <c r="DR22" s="578"/>
      <c r="DS22" s="578"/>
      <c r="DT22" s="578"/>
      <c r="DU22" s="578"/>
      <c r="DV22" s="578"/>
      <c r="DW22" s="578"/>
      <c r="DX22" s="578"/>
      <c r="DY22" s="578"/>
      <c r="DZ22" s="578"/>
      <c r="EA22" s="578"/>
      <c r="EB22" s="578"/>
      <c r="EC22" s="579"/>
    </row>
    <row r="23" spans="2:133" ht="11.25" customHeight="1" x14ac:dyDescent="0.15">
      <c r="B23" s="592" t="s">
        <v>264</v>
      </c>
      <c r="C23" s="593"/>
      <c r="D23" s="593"/>
      <c r="E23" s="593"/>
      <c r="F23" s="593"/>
      <c r="G23" s="593"/>
      <c r="H23" s="593"/>
      <c r="I23" s="593"/>
      <c r="J23" s="593"/>
      <c r="K23" s="593"/>
      <c r="L23" s="593"/>
      <c r="M23" s="593"/>
      <c r="N23" s="593"/>
      <c r="O23" s="593"/>
      <c r="P23" s="593"/>
      <c r="Q23" s="594"/>
      <c r="R23" s="595">
        <v>2612810</v>
      </c>
      <c r="S23" s="596"/>
      <c r="T23" s="596"/>
      <c r="U23" s="596"/>
      <c r="V23" s="596"/>
      <c r="W23" s="596"/>
      <c r="X23" s="596"/>
      <c r="Y23" s="597"/>
      <c r="Z23" s="598">
        <v>1.7</v>
      </c>
      <c r="AA23" s="598"/>
      <c r="AB23" s="598"/>
      <c r="AC23" s="598"/>
      <c r="AD23" s="599">
        <v>264229</v>
      </c>
      <c r="AE23" s="599"/>
      <c r="AF23" s="599"/>
      <c r="AG23" s="599"/>
      <c r="AH23" s="599"/>
      <c r="AI23" s="599"/>
      <c r="AJ23" s="599"/>
      <c r="AK23" s="599"/>
      <c r="AL23" s="600">
        <v>0.4</v>
      </c>
      <c r="AM23" s="601"/>
      <c r="AN23" s="601"/>
      <c r="AO23" s="602"/>
      <c r="AP23" s="612" t="s">
        <v>265</v>
      </c>
      <c r="AQ23" s="613"/>
      <c r="AR23" s="613"/>
      <c r="AS23" s="613"/>
      <c r="AT23" s="613"/>
      <c r="AU23" s="613"/>
      <c r="AV23" s="613"/>
      <c r="AW23" s="613"/>
      <c r="AX23" s="613"/>
      <c r="AY23" s="613"/>
      <c r="AZ23" s="613"/>
      <c r="BA23" s="613"/>
      <c r="BB23" s="613"/>
      <c r="BC23" s="613"/>
      <c r="BD23" s="613"/>
      <c r="BE23" s="613"/>
      <c r="BF23" s="614"/>
      <c r="BG23" s="595" t="s">
        <v>111</v>
      </c>
      <c r="BH23" s="596"/>
      <c r="BI23" s="596"/>
      <c r="BJ23" s="596"/>
      <c r="BK23" s="596"/>
      <c r="BL23" s="596"/>
      <c r="BM23" s="596"/>
      <c r="BN23" s="597"/>
      <c r="BO23" s="598" t="s">
        <v>111</v>
      </c>
      <c r="BP23" s="598"/>
      <c r="BQ23" s="598"/>
      <c r="BR23" s="598"/>
      <c r="BS23" s="604" t="s">
        <v>111</v>
      </c>
      <c r="BT23" s="596"/>
      <c r="BU23" s="596"/>
      <c r="BV23" s="596"/>
      <c r="BW23" s="596"/>
      <c r="BX23" s="596"/>
      <c r="BY23" s="596"/>
      <c r="BZ23" s="596"/>
      <c r="CA23" s="596"/>
      <c r="CB23" s="605"/>
      <c r="CD23" s="577" t="s">
        <v>204</v>
      </c>
      <c r="CE23" s="578"/>
      <c r="CF23" s="578"/>
      <c r="CG23" s="578"/>
      <c r="CH23" s="578"/>
      <c r="CI23" s="578"/>
      <c r="CJ23" s="578"/>
      <c r="CK23" s="578"/>
      <c r="CL23" s="578"/>
      <c r="CM23" s="578"/>
      <c r="CN23" s="578"/>
      <c r="CO23" s="578"/>
      <c r="CP23" s="578"/>
      <c r="CQ23" s="579"/>
      <c r="CR23" s="577" t="s">
        <v>266</v>
      </c>
      <c r="CS23" s="578"/>
      <c r="CT23" s="578"/>
      <c r="CU23" s="578"/>
      <c r="CV23" s="578"/>
      <c r="CW23" s="578"/>
      <c r="CX23" s="578"/>
      <c r="CY23" s="579"/>
      <c r="CZ23" s="577" t="s">
        <v>267</v>
      </c>
      <c r="DA23" s="578"/>
      <c r="DB23" s="578"/>
      <c r="DC23" s="579"/>
      <c r="DD23" s="577" t="s">
        <v>268</v>
      </c>
      <c r="DE23" s="578"/>
      <c r="DF23" s="578"/>
      <c r="DG23" s="578"/>
      <c r="DH23" s="578"/>
      <c r="DI23" s="578"/>
      <c r="DJ23" s="578"/>
      <c r="DK23" s="579"/>
      <c r="DL23" s="618" t="s">
        <v>269</v>
      </c>
      <c r="DM23" s="619"/>
      <c r="DN23" s="619"/>
      <c r="DO23" s="619"/>
      <c r="DP23" s="619"/>
      <c r="DQ23" s="619"/>
      <c r="DR23" s="619"/>
      <c r="DS23" s="619"/>
      <c r="DT23" s="619"/>
      <c r="DU23" s="619"/>
      <c r="DV23" s="620"/>
      <c r="DW23" s="577" t="s">
        <v>270</v>
      </c>
      <c r="DX23" s="578"/>
      <c r="DY23" s="578"/>
      <c r="DZ23" s="578"/>
      <c r="EA23" s="578"/>
      <c r="EB23" s="578"/>
      <c r="EC23" s="579"/>
    </row>
    <row r="24" spans="2:133" ht="11.25" customHeight="1" x14ac:dyDescent="0.15">
      <c r="B24" s="592" t="s">
        <v>271</v>
      </c>
      <c r="C24" s="593"/>
      <c r="D24" s="593"/>
      <c r="E24" s="593"/>
      <c r="F24" s="593"/>
      <c r="G24" s="593"/>
      <c r="H24" s="593"/>
      <c r="I24" s="593"/>
      <c r="J24" s="593"/>
      <c r="K24" s="593"/>
      <c r="L24" s="593"/>
      <c r="M24" s="593"/>
      <c r="N24" s="593"/>
      <c r="O24" s="593"/>
      <c r="P24" s="593"/>
      <c r="Q24" s="594"/>
      <c r="R24" s="595">
        <v>651952</v>
      </c>
      <c r="S24" s="596"/>
      <c r="T24" s="596"/>
      <c r="U24" s="596"/>
      <c r="V24" s="596"/>
      <c r="W24" s="596"/>
      <c r="X24" s="596"/>
      <c r="Y24" s="597"/>
      <c r="Z24" s="598">
        <v>0.4</v>
      </c>
      <c r="AA24" s="598"/>
      <c r="AB24" s="598"/>
      <c r="AC24" s="598"/>
      <c r="AD24" s="599">
        <v>1172</v>
      </c>
      <c r="AE24" s="599"/>
      <c r="AF24" s="599"/>
      <c r="AG24" s="599"/>
      <c r="AH24" s="599"/>
      <c r="AI24" s="599"/>
      <c r="AJ24" s="599"/>
      <c r="AK24" s="599"/>
      <c r="AL24" s="600">
        <v>0</v>
      </c>
      <c r="AM24" s="601"/>
      <c r="AN24" s="601"/>
      <c r="AO24" s="602"/>
      <c r="AP24" s="612" t="s">
        <v>272</v>
      </c>
      <c r="AQ24" s="613"/>
      <c r="AR24" s="613"/>
      <c r="AS24" s="613"/>
      <c r="AT24" s="613"/>
      <c r="AU24" s="613"/>
      <c r="AV24" s="613"/>
      <c r="AW24" s="613"/>
      <c r="AX24" s="613"/>
      <c r="AY24" s="613"/>
      <c r="AZ24" s="613"/>
      <c r="BA24" s="613"/>
      <c r="BB24" s="613"/>
      <c r="BC24" s="613"/>
      <c r="BD24" s="613"/>
      <c r="BE24" s="613"/>
      <c r="BF24" s="614"/>
      <c r="BG24" s="595" t="s">
        <v>111</v>
      </c>
      <c r="BH24" s="596"/>
      <c r="BI24" s="596"/>
      <c r="BJ24" s="596"/>
      <c r="BK24" s="596"/>
      <c r="BL24" s="596"/>
      <c r="BM24" s="596"/>
      <c r="BN24" s="597"/>
      <c r="BO24" s="598" t="s">
        <v>111</v>
      </c>
      <c r="BP24" s="598"/>
      <c r="BQ24" s="598"/>
      <c r="BR24" s="598"/>
      <c r="BS24" s="604" t="s">
        <v>111</v>
      </c>
      <c r="BT24" s="596"/>
      <c r="BU24" s="596"/>
      <c r="BV24" s="596"/>
      <c r="BW24" s="596"/>
      <c r="BX24" s="596"/>
      <c r="BY24" s="596"/>
      <c r="BZ24" s="596"/>
      <c r="CA24" s="596"/>
      <c r="CB24" s="605"/>
      <c r="CD24" s="606" t="s">
        <v>273</v>
      </c>
      <c r="CE24" s="607"/>
      <c r="CF24" s="607"/>
      <c r="CG24" s="607"/>
      <c r="CH24" s="607"/>
      <c r="CI24" s="607"/>
      <c r="CJ24" s="607"/>
      <c r="CK24" s="607"/>
      <c r="CL24" s="607"/>
      <c r="CM24" s="607"/>
      <c r="CN24" s="607"/>
      <c r="CO24" s="607"/>
      <c r="CP24" s="607"/>
      <c r="CQ24" s="608"/>
      <c r="CR24" s="584">
        <v>82298880</v>
      </c>
      <c r="CS24" s="585"/>
      <c r="CT24" s="585"/>
      <c r="CU24" s="585"/>
      <c r="CV24" s="585"/>
      <c r="CW24" s="585"/>
      <c r="CX24" s="585"/>
      <c r="CY24" s="586"/>
      <c r="CZ24" s="622">
        <v>56.8</v>
      </c>
      <c r="DA24" s="623"/>
      <c r="DB24" s="623"/>
      <c r="DC24" s="624"/>
      <c r="DD24" s="621">
        <v>40995417</v>
      </c>
      <c r="DE24" s="585"/>
      <c r="DF24" s="585"/>
      <c r="DG24" s="585"/>
      <c r="DH24" s="585"/>
      <c r="DI24" s="585"/>
      <c r="DJ24" s="585"/>
      <c r="DK24" s="586"/>
      <c r="DL24" s="621">
        <v>40549154</v>
      </c>
      <c r="DM24" s="585"/>
      <c r="DN24" s="585"/>
      <c r="DO24" s="585"/>
      <c r="DP24" s="585"/>
      <c r="DQ24" s="585"/>
      <c r="DR24" s="585"/>
      <c r="DS24" s="585"/>
      <c r="DT24" s="585"/>
      <c r="DU24" s="585"/>
      <c r="DV24" s="586"/>
      <c r="DW24" s="589">
        <v>59.1</v>
      </c>
      <c r="DX24" s="590"/>
      <c r="DY24" s="590"/>
      <c r="DZ24" s="590"/>
      <c r="EA24" s="590"/>
      <c r="EB24" s="590"/>
      <c r="EC24" s="591"/>
    </row>
    <row r="25" spans="2:133" ht="11.25" customHeight="1" x14ac:dyDescent="0.15">
      <c r="B25" s="592" t="s">
        <v>274</v>
      </c>
      <c r="C25" s="593"/>
      <c r="D25" s="593"/>
      <c r="E25" s="593"/>
      <c r="F25" s="593"/>
      <c r="G25" s="593"/>
      <c r="H25" s="593"/>
      <c r="I25" s="593"/>
      <c r="J25" s="593"/>
      <c r="K25" s="593"/>
      <c r="L25" s="593"/>
      <c r="M25" s="593"/>
      <c r="N25" s="593"/>
      <c r="O25" s="593"/>
      <c r="P25" s="593"/>
      <c r="Q25" s="594"/>
      <c r="R25" s="595">
        <v>42146977</v>
      </c>
      <c r="S25" s="596"/>
      <c r="T25" s="596"/>
      <c r="U25" s="596"/>
      <c r="V25" s="596"/>
      <c r="W25" s="596"/>
      <c r="X25" s="596"/>
      <c r="Y25" s="597"/>
      <c r="Z25" s="598">
        <v>28.1</v>
      </c>
      <c r="AA25" s="598"/>
      <c r="AB25" s="598"/>
      <c r="AC25" s="598"/>
      <c r="AD25" s="599" t="s">
        <v>111</v>
      </c>
      <c r="AE25" s="599"/>
      <c r="AF25" s="599"/>
      <c r="AG25" s="599"/>
      <c r="AH25" s="599"/>
      <c r="AI25" s="599"/>
      <c r="AJ25" s="599"/>
      <c r="AK25" s="599"/>
      <c r="AL25" s="600" t="s">
        <v>111</v>
      </c>
      <c r="AM25" s="601"/>
      <c r="AN25" s="601"/>
      <c r="AO25" s="602"/>
      <c r="AP25" s="612" t="s">
        <v>275</v>
      </c>
      <c r="AQ25" s="613"/>
      <c r="AR25" s="613"/>
      <c r="AS25" s="613"/>
      <c r="AT25" s="613"/>
      <c r="AU25" s="613"/>
      <c r="AV25" s="613"/>
      <c r="AW25" s="613"/>
      <c r="AX25" s="613"/>
      <c r="AY25" s="613"/>
      <c r="AZ25" s="613"/>
      <c r="BA25" s="613"/>
      <c r="BB25" s="613"/>
      <c r="BC25" s="613"/>
      <c r="BD25" s="613"/>
      <c r="BE25" s="613"/>
      <c r="BF25" s="614"/>
      <c r="BG25" s="595" t="s">
        <v>111</v>
      </c>
      <c r="BH25" s="596"/>
      <c r="BI25" s="596"/>
      <c r="BJ25" s="596"/>
      <c r="BK25" s="596"/>
      <c r="BL25" s="596"/>
      <c r="BM25" s="596"/>
      <c r="BN25" s="597"/>
      <c r="BO25" s="598" t="s">
        <v>111</v>
      </c>
      <c r="BP25" s="598"/>
      <c r="BQ25" s="598"/>
      <c r="BR25" s="598"/>
      <c r="BS25" s="604" t="s">
        <v>111</v>
      </c>
      <c r="BT25" s="596"/>
      <c r="BU25" s="596"/>
      <c r="BV25" s="596"/>
      <c r="BW25" s="596"/>
      <c r="BX25" s="596"/>
      <c r="BY25" s="596"/>
      <c r="BZ25" s="596"/>
      <c r="CA25" s="596"/>
      <c r="CB25" s="605"/>
      <c r="CD25" s="609" t="s">
        <v>276</v>
      </c>
      <c r="CE25" s="610"/>
      <c r="CF25" s="610"/>
      <c r="CG25" s="610"/>
      <c r="CH25" s="610"/>
      <c r="CI25" s="610"/>
      <c r="CJ25" s="610"/>
      <c r="CK25" s="610"/>
      <c r="CL25" s="610"/>
      <c r="CM25" s="610"/>
      <c r="CN25" s="610"/>
      <c r="CO25" s="610"/>
      <c r="CP25" s="610"/>
      <c r="CQ25" s="611"/>
      <c r="CR25" s="595">
        <v>17919515</v>
      </c>
      <c r="CS25" s="627"/>
      <c r="CT25" s="627"/>
      <c r="CU25" s="627"/>
      <c r="CV25" s="627"/>
      <c r="CW25" s="627"/>
      <c r="CX25" s="627"/>
      <c r="CY25" s="628"/>
      <c r="CZ25" s="629">
        <v>12.4</v>
      </c>
      <c r="DA25" s="630"/>
      <c r="DB25" s="630"/>
      <c r="DC25" s="631"/>
      <c r="DD25" s="604">
        <v>16262129</v>
      </c>
      <c r="DE25" s="627"/>
      <c r="DF25" s="627"/>
      <c r="DG25" s="627"/>
      <c r="DH25" s="627"/>
      <c r="DI25" s="627"/>
      <c r="DJ25" s="627"/>
      <c r="DK25" s="628"/>
      <c r="DL25" s="604">
        <v>15891200</v>
      </c>
      <c r="DM25" s="627"/>
      <c r="DN25" s="627"/>
      <c r="DO25" s="627"/>
      <c r="DP25" s="627"/>
      <c r="DQ25" s="627"/>
      <c r="DR25" s="627"/>
      <c r="DS25" s="627"/>
      <c r="DT25" s="627"/>
      <c r="DU25" s="627"/>
      <c r="DV25" s="628"/>
      <c r="DW25" s="600">
        <v>23.2</v>
      </c>
      <c r="DX25" s="625"/>
      <c r="DY25" s="625"/>
      <c r="DZ25" s="625"/>
      <c r="EA25" s="625"/>
      <c r="EB25" s="625"/>
      <c r="EC25" s="626"/>
    </row>
    <row r="26" spans="2:133" ht="11.25" customHeight="1" x14ac:dyDescent="0.15">
      <c r="B26" s="632" t="s">
        <v>277</v>
      </c>
      <c r="C26" s="633"/>
      <c r="D26" s="633"/>
      <c r="E26" s="633"/>
      <c r="F26" s="633"/>
      <c r="G26" s="633"/>
      <c r="H26" s="633"/>
      <c r="I26" s="633"/>
      <c r="J26" s="633"/>
      <c r="K26" s="633"/>
      <c r="L26" s="633"/>
      <c r="M26" s="633"/>
      <c r="N26" s="633"/>
      <c r="O26" s="633"/>
      <c r="P26" s="633"/>
      <c r="Q26" s="634"/>
      <c r="R26" s="595">
        <v>289868</v>
      </c>
      <c r="S26" s="596"/>
      <c r="T26" s="596"/>
      <c r="U26" s="596"/>
      <c r="V26" s="596"/>
      <c r="W26" s="596"/>
      <c r="X26" s="596"/>
      <c r="Y26" s="597"/>
      <c r="Z26" s="598">
        <v>0.2</v>
      </c>
      <c r="AA26" s="598"/>
      <c r="AB26" s="598"/>
      <c r="AC26" s="598"/>
      <c r="AD26" s="599">
        <v>289868</v>
      </c>
      <c r="AE26" s="599"/>
      <c r="AF26" s="599"/>
      <c r="AG26" s="599"/>
      <c r="AH26" s="599"/>
      <c r="AI26" s="599"/>
      <c r="AJ26" s="599"/>
      <c r="AK26" s="599"/>
      <c r="AL26" s="600">
        <v>0.5</v>
      </c>
      <c r="AM26" s="601"/>
      <c r="AN26" s="601"/>
      <c r="AO26" s="602"/>
      <c r="AP26" s="612" t="s">
        <v>278</v>
      </c>
      <c r="AQ26" s="635"/>
      <c r="AR26" s="635"/>
      <c r="AS26" s="635"/>
      <c r="AT26" s="635"/>
      <c r="AU26" s="635"/>
      <c r="AV26" s="635"/>
      <c r="AW26" s="635"/>
      <c r="AX26" s="635"/>
      <c r="AY26" s="635"/>
      <c r="AZ26" s="635"/>
      <c r="BA26" s="635"/>
      <c r="BB26" s="635"/>
      <c r="BC26" s="635"/>
      <c r="BD26" s="635"/>
      <c r="BE26" s="635"/>
      <c r="BF26" s="614"/>
      <c r="BG26" s="595" t="s">
        <v>111</v>
      </c>
      <c r="BH26" s="596"/>
      <c r="BI26" s="596"/>
      <c r="BJ26" s="596"/>
      <c r="BK26" s="596"/>
      <c r="BL26" s="596"/>
      <c r="BM26" s="596"/>
      <c r="BN26" s="597"/>
      <c r="BO26" s="598" t="s">
        <v>111</v>
      </c>
      <c r="BP26" s="598"/>
      <c r="BQ26" s="598"/>
      <c r="BR26" s="598"/>
      <c r="BS26" s="604" t="s">
        <v>111</v>
      </c>
      <c r="BT26" s="596"/>
      <c r="BU26" s="596"/>
      <c r="BV26" s="596"/>
      <c r="BW26" s="596"/>
      <c r="BX26" s="596"/>
      <c r="BY26" s="596"/>
      <c r="BZ26" s="596"/>
      <c r="CA26" s="596"/>
      <c r="CB26" s="605"/>
      <c r="CD26" s="609" t="s">
        <v>279</v>
      </c>
      <c r="CE26" s="610"/>
      <c r="CF26" s="610"/>
      <c r="CG26" s="610"/>
      <c r="CH26" s="610"/>
      <c r="CI26" s="610"/>
      <c r="CJ26" s="610"/>
      <c r="CK26" s="610"/>
      <c r="CL26" s="610"/>
      <c r="CM26" s="610"/>
      <c r="CN26" s="610"/>
      <c r="CO26" s="610"/>
      <c r="CP26" s="610"/>
      <c r="CQ26" s="611"/>
      <c r="CR26" s="595">
        <v>11403427</v>
      </c>
      <c r="CS26" s="596"/>
      <c r="CT26" s="596"/>
      <c r="CU26" s="596"/>
      <c r="CV26" s="596"/>
      <c r="CW26" s="596"/>
      <c r="CX26" s="596"/>
      <c r="CY26" s="597"/>
      <c r="CZ26" s="629">
        <v>7.9</v>
      </c>
      <c r="DA26" s="630"/>
      <c r="DB26" s="630"/>
      <c r="DC26" s="631"/>
      <c r="DD26" s="604">
        <v>10508493</v>
      </c>
      <c r="DE26" s="596"/>
      <c r="DF26" s="596"/>
      <c r="DG26" s="596"/>
      <c r="DH26" s="596"/>
      <c r="DI26" s="596"/>
      <c r="DJ26" s="596"/>
      <c r="DK26" s="597"/>
      <c r="DL26" s="604" t="s">
        <v>210</v>
      </c>
      <c r="DM26" s="596"/>
      <c r="DN26" s="596"/>
      <c r="DO26" s="596"/>
      <c r="DP26" s="596"/>
      <c r="DQ26" s="596"/>
      <c r="DR26" s="596"/>
      <c r="DS26" s="596"/>
      <c r="DT26" s="596"/>
      <c r="DU26" s="596"/>
      <c r="DV26" s="597"/>
      <c r="DW26" s="600" t="s">
        <v>210</v>
      </c>
      <c r="DX26" s="625"/>
      <c r="DY26" s="625"/>
      <c r="DZ26" s="625"/>
      <c r="EA26" s="625"/>
      <c r="EB26" s="625"/>
      <c r="EC26" s="626"/>
    </row>
    <row r="27" spans="2:133" ht="11.25" customHeight="1" x14ac:dyDescent="0.15">
      <c r="B27" s="592" t="s">
        <v>280</v>
      </c>
      <c r="C27" s="593"/>
      <c r="D27" s="593"/>
      <c r="E27" s="593"/>
      <c r="F27" s="593"/>
      <c r="G27" s="593"/>
      <c r="H27" s="593"/>
      <c r="I27" s="593"/>
      <c r="J27" s="593"/>
      <c r="K27" s="593"/>
      <c r="L27" s="593"/>
      <c r="M27" s="593"/>
      <c r="N27" s="593"/>
      <c r="O27" s="593"/>
      <c r="P27" s="593"/>
      <c r="Q27" s="594"/>
      <c r="R27" s="595">
        <v>19134989</v>
      </c>
      <c r="S27" s="596"/>
      <c r="T27" s="596"/>
      <c r="U27" s="596"/>
      <c r="V27" s="596"/>
      <c r="W27" s="596"/>
      <c r="X27" s="596"/>
      <c r="Y27" s="597"/>
      <c r="Z27" s="598">
        <v>12.7</v>
      </c>
      <c r="AA27" s="598"/>
      <c r="AB27" s="598"/>
      <c r="AC27" s="598"/>
      <c r="AD27" s="599" t="s">
        <v>111</v>
      </c>
      <c r="AE27" s="599"/>
      <c r="AF27" s="599"/>
      <c r="AG27" s="599"/>
      <c r="AH27" s="599"/>
      <c r="AI27" s="599"/>
      <c r="AJ27" s="599"/>
      <c r="AK27" s="599"/>
      <c r="AL27" s="600" t="s">
        <v>111</v>
      </c>
      <c r="AM27" s="601"/>
      <c r="AN27" s="601"/>
      <c r="AO27" s="602"/>
      <c r="AP27" s="592" t="s">
        <v>281</v>
      </c>
      <c r="AQ27" s="593"/>
      <c r="AR27" s="593"/>
      <c r="AS27" s="593"/>
      <c r="AT27" s="593"/>
      <c r="AU27" s="593"/>
      <c r="AV27" s="593"/>
      <c r="AW27" s="593"/>
      <c r="AX27" s="593"/>
      <c r="AY27" s="593"/>
      <c r="AZ27" s="593"/>
      <c r="BA27" s="593"/>
      <c r="BB27" s="593"/>
      <c r="BC27" s="593"/>
      <c r="BD27" s="593"/>
      <c r="BE27" s="593"/>
      <c r="BF27" s="594"/>
      <c r="BG27" s="595">
        <v>47109661</v>
      </c>
      <c r="BH27" s="596"/>
      <c r="BI27" s="596"/>
      <c r="BJ27" s="596"/>
      <c r="BK27" s="596"/>
      <c r="BL27" s="596"/>
      <c r="BM27" s="596"/>
      <c r="BN27" s="597"/>
      <c r="BO27" s="598">
        <v>100</v>
      </c>
      <c r="BP27" s="598"/>
      <c r="BQ27" s="598"/>
      <c r="BR27" s="598"/>
      <c r="BS27" s="604" t="s">
        <v>111</v>
      </c>
      <c r="BT27" s="596"/>
      <c r="BU27" s="596"/>
      <c r="BV27" s="596"/>
      <c r="BW27" s="596"/>
      <c r="BX27" s="596"/>
      <c r="BY27" s="596"/>
      <c r="BZ27" s="596"/>
      <c r="CA27" s="596"/>
      <c r="CB27" s="605"/>
      <c r="CD27" s="609" t="s">
        <v>282</v>
      </c>
      <c r="CE27" s="610"/>
      <c r="CF27" s="610"/>
      <c r="CG27" s="610"/>
      <c r="CH27" s="610"/>
      <c r="CI27" s="610"/>
      <c r="CJ27" s="610"/>
      <c r="CK27" s="610"/>
      <c r="CL27" s="610"/>
      <c r="CM27" s="610"/>
      <c r="CN27" s="610"/>
      <c r="CO27" s="610"/>
      <c r="CP27" s="610"/>
      <c r="CQ27" s="611"/>
      <c r="CR27" s="595">
        <v>51528027</v>
      </c>
      <c r="CS27" s="627"/>
      <c r="CT27" s="627"/>
      <c r="CU27" s="627"/>
      <c r="CV27" s="627"/>
      <c r="CW27" s="627"/>
      <c r="CX27" s="627"/>
      <c r="CY27" s="628"/>
      <c r="CZ27" s="629">
        <v>35.6</v>
      </c>
      <c r="DA27" s="630"/>
      <c r="DB27" s="630"/>
      <c r="DC27" s="631"/>
      <c r="DD27" s="604">
        <v>13394368</v>
      </c>
      <c r="DE27" s="627"/>
      <c r="DF27" s="627"/>
      <c r="DG27" s="627"/>
      <c r="DH27" s="627"/>
      <c r="DI27" s="627"/>
      <c r="DJ27" s="627"/>
      <c r="DK27" s="628"/>
      <c r="DL27" s="604">
        <v>13359920</v>
      </c>
      <c r="DM27" s="627"/>
      <c r="DN27" s="627"/>
      <c r="DO27" s="627"/>
      <c r="DP27" s="627"/>
      <c r="DQ27" s="627"/>
      <c r="DR27" s="627"/>
      <c r="DS27" s="627"/>
      <c r="DT27" s="627"/>
      <c r="DU27" s="627"/>
      <c r="DV27" s="628"/>
      <c r="DW27" s="600">
        <v>19.5</v>
      </c>
      <c r="DX27" s="625"/>
      <c r="DY27" s="625"/>
      <c r="DZ27" s="625"/>
      <c r="EA27" s="625"/>
      <c r="EB27" s="625"/>
      <c r="EC27" s="626"/>
    </row>
    <row r="28" spans="2:133" ht="11.25" customHeight="1" x14ac:dyDescent="0.15">
      <c r="B28" s="592" t="s">
        <v>283</v>
      </c>
      <c r="C28" s="593"/>
      <c r="D28" s="593"/>
      <c r="E28" s="593"/>
      <c r="F28" s="593"/>
      <c r="G28" s="593"/>
      <c r="H28" s="593"/>
      <c r="I28" s="593"/>
      <c r="J28" s="593"/>
      <c r="K28" s="593"/>
      <c r="L28" s="593"/>
      <c r="M28" s="593"/>
      <c r="N28" s="593"/>
      <c r="O28" s="593"/>
      <c r="P28" s="593"/>
      <c r="Q28" s="594"/>
      <c r="R28" s="595">
        <v>1381160</v>
      </c>
      <c r="S28" s="596"/>
      <c r="T28" s="596"/>
      <c r="U28" s="596"/>
      <c r="V28" s="596"/>
      <c r="W28" s="596"/>
      <c r="X28" s="596"/>
      <c r="Y28" s="597"/>
      <c r="Z28" s="598">
        <v>0.9</v>
      </c>
      <c r="AA28" s="598"/>
      <c r="AB28" s="598"/>
      <c r="AC28" s="598"/>
      <c r="AD28" s="599">
        <v>218059</v>
      </c>
      <c r="AE28" s="599"/>
      <c r="AF28" s="599"/>
      <c r="AG28" s="599"/>
      <c r="AH28" s="599"/>
      <c r="AI28" s="599"/>
      <c r="AJ28" s="599"/>
      <c r="AK28" s="599"/>
      <c r="AL28" s="600">
        <v>0.3</v>
      </c>
      <c r="AM28" s="601"/>
      <c r="AN28" s="601"/>
      <c r="AO28" s="602"/>
      <c r="AP28" s="638"/>
      <c r="AQ28" s="639"/>
      <c r="AR28" s="639"/>
      <c r="AS28" s="639"/>
      <c r="AT28" s="639"/>
      <c r="AU28" s="639"/>
      <c r="AV28" s="639"/>
      <c r="AW28" s="639"/>
      <c r="AX28" s="639"/>
      <c r="AY28" s="639"/>
      <c r="AZ28" s="639"/>
      <c r="BA28" s="639"/>
      <c r="BB28" s="639"/>
      <c r="BC28" s="639"/>
      <c r="BD28" s="639"/>
      <c r="BE28" s="639"/>
      <c r="BF28" s="640"/>
      <c r="BG28" s="595"/>
      <c r="BH28" s="596"/>
      <c r="BI28" s="596"/>
      <c r="BJ28" s="596"/>
      <c r="BK28" s="596"/>
      <c r="BL28" s="596"/>
      <c r="BM28" s="596"/>
      <c r="BN28" s="597"/>
      <c r="BO28" s="598"/>
      <c r="BP28" s="598"/>
      <c r="BQ28" s="598"/>
      <c r="BR28" s="598"/>
      <c r="BS28" s="599"/>
      <c r="BT28" s="599"/>
      <c r="BU28" s="599"/>
      <c r="BV28" s="599"/>
      <c r="BW28" s="599"/>
      <c r="BX28" s="599"/>
      <c r="BY28" s="599"/>
      <c r="BZ28" s="599"/>
      <c r="CA28" s="599"/>
      <c r="CB28" s="603"/>
      <c r="CD28" s="609" t="s">
        <v>284</v>
      </c>
      <c r="CE28" s="610"/>
      <c r="CF28" s="610"/>
      <c r="CG28" s="610"/>
      <c r="CH28" s="610"/>
      <c r="CI28" s="610"/>
      <c r="CJ28" s="610"/>
      <c r="CK28" s="610"/>
      <c r="CL28" s="610"/>
      <c r="CM28" s="610"/>
      <c r="CN28" s="610"/>
      <c r="CO28" s="610"/>
      <c r="CP28" s="610"/>
      <c r="CQ28" s="611"/>
      <c r="CR28" s="595">
        <v>12851338</v>
      </c>
      <c r="CS28" s="596"/>
      <c r="CT28" s="596"/>
      <c r="CU28" s="596"/>
      <c r="CV28" s="596"/>
      <c r="CW28" s="596"/>
      <c r="CX28" s="596"/>
      <c r="CY28" s="597"/>
      <c r="CZ28" s="629">
        <v>8.9</v>
      </c>
      <c r="DA28" s="630"/>
      <c r="DB28" s="630"/>
      <c r="DC28" s="631"/>
      <c r="DD28" s="604">
        <v>11338920</v>
      </c>
      <c r="DE28" s="596"/>
      <c r="DF28" s="596"/>
      <c r="DG28" s="596"/>
      <c r="DH28" s="596"/>
      <c r="DI28" s="596"/>
      <c r="DJ28" s="596"/>
      <c r="DK28" s="597"/>
      <c r="DL28" s="604">
        <v>11298034</v>
      </c>
      <c r="DM28" s="596"/>
      <c r="DN28" s="596"/>
      <c r="DO28" s="596"/>
      <c r="DP28" s="596"/>
      <c r="DQ28" s="596"/>
      <c r="DR28" s="596"/>
      <c r="DS28" s="596"/>
      <c r="DT28" s="596"/>
      <c r="DU28" s="596"/>
      <c r="DV28" s="597"/>
      <c r="DW28" s="600">
        <v>16.5</v>
      </c>
      <c r="DX28" s="625"/>
      <c r="DY28" s="625"/>
      <c r="DZ28" s="625"/>
      <c r="EA28" s="625"/>
      <c r="EB28" s="625"/>
      <c r="EC28" s="626"/>
    </row>
    <row r="29" spans="2:133" ht="11.25" customHeight="1" x14ac:dyDescent="0.15">
      <c r="B29" s="592" t="s">
        <v>285</v>
      </c>
      <c r="C29" s="593"/>
      <c r="D29" s="593"/>
      <c r="E29" s="593"/>
      <c r="F29" s="593"/>
      <c r="G29" s="593"/>
      <c r="H29" s="593"/>
      <c r="I29" s="593"/>
      <c r="J29" s="593"/>
      <c r="K29" s="593"/>
      <c r="L29" s="593"/>
      <c r="M29" s="593"/>
      <c r="N29" s="593"/>
      <c r="O29" s="593"/>
      <c r="P29" s="593"/>
      <c r="Q29" s="594"/>
      <c r="R29" s="595">
        <v>190163</v>
      </c>
      <c r="S29" s="596"/>
      <c r="T29" s="596"/>
      <c r="U29" s="596"/>
      <c r="V29" s="596"/>
      <c r="W29" s="596"/>
      <c r="X29" s="596"/>
      <c r="Y29" s="597"/>
      <c r="Z29" s="598">
        <v>0.1</v>
      </c>
      <c r="AA29" s="598"/>
      <c r="AB29" s="598"/>
      <c r="AC29" s="598"/>
      <c r="AD29" s="599" t="s">
        <v>111</v>
      </c>
      <c r="AE29" s="599"/>
      <c r="AF29" s="599"/>
      <c r="AG29" s="599"/>
      <c r="AH29" s="599"/>
      <c r="AI29" s="599"/>
      <c r="AJ29" s="599"/>
      <c r="AK29" s="599"/>
      <c r="AL29" s="600" t="s">
        <v>111</v>
      </c>
      <c r="AM29" s="601"/>
      <c r="AN29" s="601"/>
      <c r="AO29" s="602"/>
      <c r="AP29" s="574" t="s">
        <v>204</v>
      </c>
      <c r="AQ29" s="575"/>
      <c r="AR29" s="575"/>
      <c r="AS29" s="575"/>
      <c r="AT29" s="575"/>
      <c r="AU29" s="575"/>
      <c r="AV29" s="575"/>
      <c r="AW29" s="575"/>
      <c r="AX29" s="575"/>
      <c r="AY29" s="575"/>
      <c r="AZ29" s="575"/>
      <c r="BA29" s="575"/>
      <c r="BB29" s="575"/>
      <c r="BC29" s="575"/>
      <c r="BD29" s="575"/>
      <c r="BE29" s="575"/>
      <c r="BF29" s="576"/>
      <c r="BG29" s="574" t="s">
        <v>286</v>
      </c>
      <c r="BH29" s="636"/>
      <c r="BI29" s="636"/>
      <c r="BJ29" s="636"/>
      <c r="BK29" s="636"/>
      <c r="BL29" s="636"/>
      <c r="BM29" s="636"/>
      <c r="BN29" s="636"/>
      <c r="BO29" s="636"/>
      <c r="BP29" s="636"/>
      <c r="BQ29" s="637"/>
      <c r="BR29" s="574" t="s">
        <v>287</v>
      </c>
      <c r="BS29" s="636"/>
      <c r="BT29" s="636"/>
      <c r="BU29" s="636"/>
      <c r="BV29" s="636"/>
      <c r="BW29" s="636"/>
      <c r="BX29" s="636"/>
      <c r="BY29" s="636"/>
      <c r="BZ29" s="636"/>
      <c r="CA29" s="636"/>
      <c r="CB29" s="637"/>
      <c r="CD29" s="656" t="s">
        <v>288</v>
      </c>
      <c r="CE29" s="657"/>
      <c r="CF29" s="609" t="s">
        <v>58</v>
      </c>
      <c r="CG29" s="610"/>
      <c r="CH29" s="610"/>
      <c r="CI29" s="610"/>
      <c r="CJ29" s="610"/>
      <c r="CK29" s="610"/>
      <c r="CL29" s="610"/>
      <c r="CM29" s="610"/>
      <c r="CN29" s="610"/>
      <c r="CO29" s="610"/>
      <c r="CP29" s="610"/>
      <c r="CQ29" s="611"/>
      <c r="CR29" s="595">
        <v>12847772</v>
      </c>
      <c r="CS29" s="627"/>
      <c r="CT29" s="627"/>
      <c r="CU29" s="627"/>
      <c r="CV29" s="627"/>
      <c r="CW29" s="627"/>
      <c r="CX29" s="627"/>
      <c r="CY29" s="628"/>
      <c r="CZ29" s="629">
        <v>8.9</v>
      </c>
      <c r="DA29" s="630"/>
      <c r="DB29" s="630"/>
      <c r="DC29" s="631"/>
      <c r="DD29" s="604">
        <v>11335354</v>
      </c>
      <c r="DE29" s="627"/>
      <c r="DF29" s="627"/>
      <c r="DG29" s="627"/>
      <c r="DH29" s="627"/>
      <c r="DI29" s="627"/>
      <c r="DJ29" s="627"/>
      <c r="DK29" s="628"/>
      <c r="DL29" s="604">
        <v>11294468</v>
      </c>
      <c r="DM29" s="627"/>
      <c r="DN29" s="627"/>
      <c r="DO29" s="627"/>
      <c r="DP29" s="627"/>
      <c r="DQ29" s="627"/>
      <c r="DR29" s="627"/>
      <c r="DS29" s="627"/>
      <c r="DT29" s="627"/>
      <c r="DU29" s="627"/>
      <c r="DV29" s="628"/>
      <c r="DW29" s="600">
        <v>16.5</v>
      </c>
      <c r="DX29" s="625"/>
      <c r="DY29" s="625"/>
      <c r="DZ29" s="625"/>
      <c r="EA29" s="625"/>
      <c r="EB29" s="625"/>
      <c r="EC29" s="626"/>
    </row>
    <row r="30" spans="2:133" ht="11.25" customHeight="1" x14ac:dyDescent="0.15">
      <c r="B30" s="592" t="s">
        <v>289</v>
      </c>
      <c r="C30" s="593"/>
      <c r="D30" s="593"/>
      <c r="E30" s="593"/>
      <c r="F30" s="593"/>
      <c r="G30" s="593"/>
      <c r="H30" s="593"/>
      <c r="I30" s="593"/>
      <c r="J30" s="593"/>
      <c r="K30" s="593"/>
      <c r="L30" s="593"/>
      <c r="M30" s="593"/>
      <c r="N30" s="593"/>
      <c r="O30" s="593"/>
      <c r="P30" s="593"/>
      <c r="Q30" s="594"/>
      <c r="R30" s="595">
        <v>2318691</v>
      </c>
      <c r="S30" s="596"/>
      <c r="T30" s="596"/>
      <c r="U30" s="596"/>
      <c r="V30" s="596"/>
      <c r="W30" s="596"/>
      <c r="X30" s="596"/>
      <c r="Y30" s="597"/>
      <c r="Z30" s="598">
        <v>1.5</v>
      </c>
      <c r="AA30" s="598"/>
      <c r="AB30" s="598"/>
      <c r="AC30" s="598"/>
      <c r="AD30" s="599" t="s">
        <v>111</v>
      </c>
      <c r="AE30" s="599"/>
      <c r="AF30" s="599"/>
      <c r="AG30" s="599"/>
      <c r="AH30" s="599"/>
      <c r="AI30" s="599"/>
      <c r="AJ30" s="599"/>
      <c r="AK30" s="599"/>
      <c r="AL30" s="600" t="s">
        <v>111</v>
      </c>
      <c r="AM30" s="601"/>
      <c r="AN30" s="601"/>
      <c r="AO30" s="602"/>
      <c r="AP30" s="641" t="s">
        <v>290</v>
      </c>
      <c r="AQ30" s="642"/>
      <c r="AR30" s="642"/>
      <c r="AS30" s="642"/>
      <c r="AT30" s="647" t="s">
        <v>291</v>
      </c>
      <c r="AU30" s="184"/>
      <c r="AV30" s="184"/>
      <c r="AW30" s="184"/>
      <c r="AX30" s="581" t="s">
        <v>170</v>
      </c>
      <c r="AY30" s="582"/>
      <c r="AZ30" s="582"/>
      <c r="BA30" s="582"/>
      <c r="BB30" s="582"/>
      <c r="BC30" s="582"/>
      <c r="BD30" s="582"/>
      <c r="BE30" s="582"/>
      <c r="BF30" s="583"/>
      <c r="BG30" s="653">
        <v>99.3</v>
      </c>
      <c r="BH30" s="654"/>
      <c r="BI30" s="654"/>
      <c r="BJ30" s="654"/>
      <c r="BK30" s="654"/>
      <c r="BL30" s="654"/>
      <c r="BM30" s="590">
        <v>97.9</v>
      </c>
      <c r="BN30" s="654"/>
      <c r="BO30" s="654"/>
      <c r="BP30" s="654"/>
      <c r="BQ30" s="655"/>
      <c r="BR30" s="653">
        <v>99.2</v>
      </c>
      <c r="BS30" s="654"/>
      <c r="BT30" s="654"/>
      <c r="BU30" s="654"/>
      <c r="BV30" s="654"/>
      <c r="BW30" s="654"/>
      <c r="BX30" s="590">
        <v>97.4</v>
      </c>
      <c r="BY30" s="654"/>
      <c r="BZ30" s="654"/>
      <c r="CA30" s="654"/>
      <c r="CB30" s="655"/>
      <c r="CD30" s="658"/>
      <c r="CE30" s="659"/>
      <c r="CF30" s="609" t="s">
        <v>292</v>
      </c>
      <c r="CG30" s="610"/>
      <c r="CH30" s="610"/>
      <c r="CI30" s="610"/>
      <c r="CJ30" s="610"/>
      <c r="CK30" s="610"/>
      <c r="CL30" s="610"/>
      <c r="CM30" s="610"/>
      <c r="CN30" s="610"/>
      <c r="CO30" s="610"/>
      <c r="CP30" s="610"/>
      <c r="CQ30" s="611"/>
      <c r="CR30" s="595">
        <v>11427013</v>
      </c>
      <c r="CS30" s="596"/>
      <c r="CT30" s="596"/>
      <c r="CU30" s="596"/>
      <c r="CV30" s="596"/>
      <c r="CW30" s="596"/>
      <c r="CX30" s="596"/>
      <c r="CY30" s="597"/>
      <c r="CZ30" s="629">
        <v>7.9</v>
      </c>
      <c r="DA30" s="630"/>
      <c r="DB30" s="630"/>
      <c r="DC30" s="631"/>
      <c r="DD30" s="604">
        <v>10209095</v>
      </c>
      <c r="DE30" s="596"/>
      <c r="DF30" s="596"/>
      <c r="DG30" s="596"/>
      <c r="DH30" s="596"/>
      <c r="DI30" s="596"/>
      <c r="DJ30" s="596"/>
      <c r="DK30" s="597"/>
      <c r="DL30" s="604">
        <v>10168209</v>
      </c>
      <c r="DM30" s="596"/>
      <c r="DN30" s="596"/>
      <c r="DO30" s="596"/>
      <c r="DP30" s="596"/>
      <c r="DQ30" s="596"/>
      <c r="DR30" s="596"/>
      <c r="DS30" s="596"/>
      <c r="DT30" s="596"/>
      <c r="DU30" s="596"/>
      <c r="DV30" s="597"/>
      <c r="DW30" s="600">
        <v>14.8</v>
      </c>
      <c r="DX30" s="625"/>
      <c r="DY30" s="625"/>
      <c r="DZ30" s="625"/>
      <c r="EA30" s="625"/>
      <c r="EB30" s="625"/>
      <c r="EC30" s="626"/>
    </row>
    <row r="31" spans="2:133" ht="11.25" customHeight="1" x14ac:dyDescent="0.15">
      <c r="B31" s="592" t="s">
        <v>293</v>
      </c>
      <c r="C31" s="593"/>
      <c r="D31" s="593"/>
      <c r="E31" s="593"/>
      <c r="F31" s="593"/>
      <c r="G31" s="593"/>
      <c r="H31" s="593"/>
      <c r="I31" s="593"/>
      <c r="J31" s="593"/>
      <c r="K31" s="593"/>
      <c r="L31" s="593"/>
      <c r="M31" s="593"/>
      <c r="N31" s="593"/>
      <c r="O31" s="593"/>
      <c r="P31" s="593"/>
      <c r="Q31" s="594"/>
      <c r="R31" s="595">
        <v>4657398</v>
      </c>
      <c r="S31" s="596"/>
      <c r="T31" s="596"/>
      <c r="U31" s="596"/>
      <c r="V31" s="596"/>
      <c r="W31" s="596"/>
      <c r="X31" s="596"/>
      <c r="Y31" s="597"/>
      <c r="Z31" s="598">
        <v>3.1</v>
      </c>
      <c r="AA31" s="598"/>
      <c r="AB31" s="598"/>
      <c r="AC31" s="598"/>
      <c r="AD31" s="599" t="s">
        <v>111</v>
      </c>
      <c r="AE31" s="599"/>
      <c r="AF31" s="599"/>
      <c r="AG31" s="599"/>
      <c r="AH31" s="599"/>
      <c r="AI31" s="599"/>
      <c r="AJ31" s="599"/>
      <c r="AK31" s="599"/>
      <c r="AL31" s="600" t="s">
        <v>111</v>
      </c>
      <c r="AM31" s="601"/>
      <c r="AN31" s="601"/>
      <c r="AO31" s="602"/>
      <c r="AP31" s="643"/>
      <c r="AQ31" s="644"/>
      <c r="AR31" s="644"/>
      <c r="AS31" s="644"/>
      <c r="AT31" s="648"/>
      <c r="AU31" s="183" t="s">
        <v>294</v>
      </c>
      <c r="AV31" s="183"/>
      <c r="AW31" s="183"/>
      <c r="AX31" s="592" t="s">
        <v>295</v>
      </c>
      <c r="AY31" s="593"/>
      <c r="AZ31" s="593"/>
      <c r="BA31" s="593"/>
      <c r="BB31" s="593"/>
      <c r="BC31" s="593"/>
      <c r="BD31" s="593"/>
      <c r="BE31" s="593"/>
      <c r="BF31" s="594"/>
      <c r="BG31" s="650">
        <v>99.3</v>
      </c>
      <c r="BH31" s="627"/>
      <c r="BI31" s="627"/>
      <c r="BJ31" s="627"/>
      <c r="BK31" s="627"/>
      <c r="BL31" s="627"/>
      <c r="BM31" s="601">
        <v>97.7</v>
      </c>
      <c r="BN31" s="651"/>
      <c r="BO31" s="651"/>
      <c r="BP31" s="651"/>
      <c r="BQ31" s="652"/>
      <c r="BR31" s="650">
        <v>99.1</v>
      </c>
      <c r="BS31" s="627"/>
      <c r="BT31" s="627"/>
      <c r="BU31" s="627"/>
      <c r="BV31" s="627"/>
      <c r="BW31" s="627"/>
      <c r="BX31" s="601">
        <v>97.3</v>
      </c>
      <c r="BY31" s="651"/>
      <c r="BZ31" s="651"/>
      <c r="CA31" s="651"/>
      <c r="CB31" s="652"/>
      <c r="CD31" s="658"/>
      <c r="CE31" s="659"/>
      <c r="CF31" s="609" t="s">
        <v>296</v>
      </c>
      <c r="CG31" s="610"/>
      <c r="CH31" s="610"/>
      <c r="CI31" s="610"/>
      <c r="CJ31" s="610"/>
      <c r="CK31" s="610"/>
      <c r="CL31" s="610"/>
      <c r="CM31" s="610"/>
      <c r="CN31" s="610"/>
      <c r="CO31" s="610"/>
      <c r="CP31" s="610"/>
      <c r="CQ31" s="611"/>
      <c r="CR31" s="595">
        <v>1420759</v>
      </c>
      <c r="CS31" s="627"/>
      <c r="CT31" s="627"/>
      <c r="CU31" s="627"/>
      <c r="CV31" s="627"/>
      <c r="CW31" s="627"/>
      <c r="CX31" s="627"/>
      <c r="CY31" s="628"/>
      <c r="CZ31" s="629">
        <v>1</v>
      </c>
      <c r="DA31" s="630"/>
      <c r="DB31" s="630"/>
      <c r="DC31" s="631"/>
      <c r="DD31" s="604">
        <v>1126259</v>
      </c>
      <c r="DE31" s="627"/>
      <c r="DF31" s="627"/>
      <c r="DG31" s="627"/>
      <c r="DH31" s="627"/>
      <c r="DI31" s="627"/>
      <c r="DJ31" s="627"/>
      <c r="DK31" s="628"/>
      <c r="DL31" s="604">
        <v>1126259</v>
      </c>
      <c r="DM31" s="627"/>
      <c r="DN31" s="627"/>
      <c r="DO31" s="627"/>
      <c r="DP31" s="627"/>
      <c r="DQ31" s="627"/>
      <c r="DR31" s="627"/>
      <c r="DS31" s="627"/>
      <c r="DT31" s="627"/>
      <c r="DU31" s="627"/>
      <c r="DV31" s="628"/>
      <c r="DW31" s="600">
        <v>1.6</v>
      </c>
      <c r="DX31" s="625"/>
      <c r="DY31" s="625"/>
      <c r="DZ31" s="625"/>
      <c r="EA31" s="625"/>
      <c r="EB31" s="625"/>
      <c r="EC31" s="626"/>
    </row>
    <row r="32" spans="2:133" ht="11.25" customHeight="1" x14ac:dyDescent="0.15">
      <c r="B32" s="592" t="s">
        <v>297</v>
      </c>
      <c r="C32" s="593"/>
      <c r="D32" s="593"/>
      <c r="E32" s="593"/>
      <c r="F32" s="593"/>
      <c r="G32" s="593"/>
      <c r="H32" s="593"/>
      <c r="I32" s="593"/>
      <c r="J32" s="593"/>
      <c r="K32" s="593"/>
      <c r="L32" s="593"/>
      <c r="M32" s="593"/>
      <c r="N32" s="593"/>
      <c r="O32" s="593"/>
      <c r="P32" s="593"/>
      <c r="Q32" s="594"/>
      <c r="R32" s="595">
        <v>1559559</v>
      </c>
      <c r="S32" s="596"/>
      <c r="T32" s="596"/>
      <c r="U32" s="596"/>
      <c r="V32" s="596"/>
      <c r="W32" s="596"/>
      <c r="X32" s="596"/>
      <c r="Y32" s="597"/>
      <c r="Z32" s="598">
        <v>1</v>
      </c>
      <c r="AA32" s="598"/>
      <c r="AB32" s="598"/>
      <c r="AC32" s="598"/>
      <c r="AD32" s="599">
        <v>125304</v>
      </c>
      <c r="AE32" s="599"/>
      <c r="AF32" s="599"/>
      <c r="AG32" s="599"/>
      <c r="AH32" s="599"/>
      <c r="AI32" s="599"/>
      <c r="AJ32" s="599"/>
      <c r="AK32" s="599"/>
      <c r="AL32" s="600">
        <v>0.2</v>
      </c>
      <c r="AM32" s="601"/>
      <c r="AN32" s="601"/>
      <c r="AO32" s="602"/>
      <c r="AP32" s="645"/>
      <c r="AQ32" s="646"/>
      <c r="AR32" s="646"/>
      <c r="AS32" s="646"/>
      <c r="AT32" s="649"/>
      <c r="AU32" s="185"/>
      <c r="AV32" s="185"/>
      <c r="AW32" s="185"/>
      <c r="AX32" s="638" t="s">
        <v>298</v>
      </c>
      <c r="AY32" s="639"/>
      <c r="AZ32" s="639"/>
      <c r="BA32" s="639"/>
      <c r="BB32" s="639"/>
      <c r="BC32" s="639"/>
      <c r="BD32" s="639"/>
      <c r="BE32" s="639"/>
      <c r="BF32" s="640"/>
      <c r="BG32" s="662">
        <v>99.1</v>
      </c>
      <c r="BH32" s="663"/>
      <c r="BI32" s="663"/>
      <c r="BJ32" s="663"/>
      <c r="BK32" s="663"/>
      <c r="BL32" s="663"/>
      <c r="BM32" s="664">
        <v>97.6</v>
      </c>
      <c r="BN32" s="663"/>
      <c r="BO32" s="663"/>
      <c r="BP32" s="663"/>
      <c r="BQ32" s="665"/>
      <c r="BR32" s="662">
        <v>99</v>
      </c>
      <c r="BS32" s="663"/>
      <c r="BT32" s="663"/>
      <c r="BU32" s="663"/>
      <c r="BV32" s="663"/>
      <c r="BW32" s="663"/>
      <c r="BX32" s="664">
        <v>97.1</v>
      </c>
      <c r="BY32" s="663"/>
      <c r="BZ32" s="663"/>
      <c r="CA32" s="663"/>
      <c r="CB32" s="665"/>
      <c r="CD32" s="660"/>
      <c r="CE32" s="661"/>
      <c r="CF32" s="609" t="s">
        <v>299</v>
      </c>
      <c r="CG32" s="610"/>
      <c r="CH32" s="610"/>
      <c r="CI32" s="610"/>
      <c r="CJ32" s="610"/>
      <c r="CK32" s="610"/>
      <c r="CL32" s="610"/>
      <c r="CM32" s="610"/>
      <c r="CN32" s="610"/>
      <c r="CO32" s="610"/>
      <c r="CP32" s="610"/>
      <c r="CQ32" s="611"/>
      <c r="CR32" s="595">
        <v>3566</v>
      </c>
      <c r="CS32" s="596"/>
      <c r="CT32" s="596"/>
      <c r="CU32" s="596"/>
      <c r="CV32" s="596"/>
      <c r="CW32" s="596"/>
      <c r="CX32" s="596"/>
      <c r="CY32" s="597"/>
      <c r="CZ32" s="629">
        <v>0</v>
      </c>
      <c r="DA32" s="630"/>
      <c r="DB32" s="630"/>
      <c r="DC32" s="631"/>
      <c r="DD32" s="604">
        <v>3566</v>
      </c>
      <c r="DE32" s="596"/>
      <c r="DF32" s="596"/>
      <c r="DG32" s="596"/>
      <c r="DH32" s="596"/>
      <c r="DI32" s="596"/>
      <c r="DJ32" s="596"/>
      <c r="DK32" s="597"/>
      <c r="DL32" s="604">
        <v>3566</v>
      </c>
      <c r="DM32" s="596"/>
      <c r="DN32" s="596"/>
      <c r="DO32" s="596"/>
      <c r="DP32" s="596"/>
      <c r="DQ32" s="596"/>
      <c r="DR32" s="596"/>
      <c r="DS32" s="596"/>
      <c r="DT32" s="596"/>
      <c r="DU32" s="596"/>
      <c r="DV32" s="597"/>
      <c r="DW32" s="600">
        <v>0</v>
      </c>
      <c r="DX32" s="625"/>
      <c r="DY32" s="625"/>
      <c r="DZ32" s="625"/>
      <c r="EA32" s="625"/>
      <c r="EB32" s="625"/>
      <c r="EC32" s="626"/>
    </row>
    <row r="33" spans="2:133" ht="11.25" customHeight="1" x14ac:dyDescent="0.15">
      <c r="B33" s="592" t="s">
        <v>300</v>
      </c>
      <c r="C33" s="593"/>
      <c r="D33" s="593"/>
      <c r="E33" s="593"/>
      <c r="F33" s="593"/>
      <c r="G33" s="593"/>
      <c r="H33" s="593"/>
      <c r="I33" s="593"/>
      <c r="J33" s="593"/>
      <c r="K33" s="593"/>
      <c r="L33" s="593"/>
      <c r="M33" s="593"/>
      <c r="N33" s="593"/>
      <c r="O33" s="593"/>
      <c r="P33" s="593"/>
      <c r="Q33" s="594"/>
      <c r="R33" s="595">
        <v>9884127</v>
      </c>
      <c r="S33" s="596"/>
      <c r="T33" s="596"/>
      <c r="U33" s="596"/>
      <c r="V33" s="596"/>
      <c r="W33" s="596"/>
      <c r="X33" s="596"/>
      <c r="Y33" s="597"/>
      <c r="Z33" s="598">
        <v>6.6</v>
      </c>
      <c r="AA33" s="598"/>
      <c r="AB33" s="598"/>
      <c r="AC33" s="598"/>
      <c r="AD33" s="599" t="s">
        <v>111</v>
      </c>
      <c r="AE33" s="599"/>
      <c r="AF33" s="599"/>
      <c r="AG33" s="599"/>
      <c r="AH33" s="599"/>
      <c r="AI33" s="599"/>
      <c r="AJ33" s="599"/>
      <c r="AK33" s="599"/>
      <c r="AL33" s="600" t="s">
        <v>111</v>
      </c>
      <c r="AM33" s="601"/>
      <c r="AN33" s="601"/>
      <c r="AO33" s="60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09" t="s">
        <v>301</v>
      </c>
      <c r="CE33" s="610"/>
      <c r="CF33" s="610"/>
      <c r="CG33" s="610"/>
      <c r="CH33" s="610"/>
      <c r="CI33" s="610"/>
      <c r="CJ33" s="610"/>
      <c r="CK33" s="610"/>
      <c r="CL33" s="610"/>
      <c r="CM33" s="610"/>
      <c r="CN33" s="610"/>
      <c r="CO33" s="610"/>
      <c r="CP33" s="610"/>
      <c r="CQ33" s="611"/>
      <c r="CR33" s="595">
        <v>38927496</v>
      </c>
      <c r="CS33" s="627"/>
      <c r="CT33" s="627"/>
      <c r="CU33" s="627"/>
      <c r="CV33" s="627"/>
      <c r="CW33" s="627"/>
      <c r="CX33" s="627"/>
      <c r="CY33" s="628"/>
      <c r="CZ33" s="629">
        <v>26.9</v>
      </c>
      <c r="DA33" s="630"/>
      <c r="DB33" s="630"/>
      <c r="DC33" s="631"/>
      <c r="DD33" s="604">
        <v>30130585</v>
      </c>
      <c r="DE33" s="627"/>
      <c r="DF33" s="627"/>
      <c r="DG33" s="627"/>
      <c r="DH33" s="627"/>
      <c r="DI33" s="627"/>
      <c r="DJ33" s="627"/>
      <c r="DK33" s="628"/>
      <c r="DL33" s="604">
        <v>21074729</v>
      </c>
      <c r="DM33" s="627"/>
      <c r="DN33" s="627"/>
      <c r="DO33" s="627"/>
      <c r="DP33" s="627"/>
      <c r="DQ33" s="627"/>
      <c r="DR33" s="627"/>
      <c r="DS33" s="627"/>
      <c r="DT33" s="627"/>
      <c r="DU33" s="627"/>
      <c r="DV33" s="628"/>
      <c r="DW33" s="600">
        <v>30.7</v>
      </c>
      <c r="DX33" s="625"/>
      <c r="DY33" s="625"/>
      <c r="DZ33" s="625"/>
      <c r="EA33" s="625"/>
      <c r="EB33" s="625"/>
      <c r="EC33" s="626"/>
    </row>
    <row r="34" spans="2:133" ht="11.25" customHeight="1" x14ac:dyDescent="0.15">
      <c r="B34" s="592" t="s">
        <v>302</v>
      </c>
      <c r="C34" s="593"/>
      <c r="D34" s="593"/>
      <c r="E34" s="593"/>
      <c r="F34" s="593"/>
      <c r="G34" s="593"/>
      <c r="H34" s="593"/>
      <c r="I34" s="593"/>
      <c r="J34" s="593"/>
      <c r="K34" s="593"/>
      <c r="L34" s="593"/>
      <c r="M34" s="593"/>
      <c r="N34" s="593"/>
      <c r="O34" s="593"/>
      <c r="P34" s="593"/>
      <c r="Q34" s="594"/>
      <c r="R34" s="595" t="s">
        <v>111</v>
      </c>
      <c r="S34" s="596"/>
      <c r="T34" s="596"/>
      <c r="U34" s="596"/>
      <c r="V34" s="596"/>
      <c r="W34" s="596"/>
      <c r="X34" s="596"/>
      <c r="Y34" s="597"/>
      <c r="Z34" s="598" t="s">
        <v>111</v>
      </c>
      <c r="AA34" s="598"/>
      <c r="AB34" s="598"/>
      <c r="AC34" s="598"/>
      <c r="AD34" s="599" t="s">
        <v>111</v>
      </c>
      <c r="AE34" s="599"/>
      <c r="AF34" s="599"/>
      <c r="AG34" s="599"/>
      <c r="AH34" s="599"/>
      <c r="AI34" s="599"/>
      <c r="AJ34" s="599"/>
      <c r="AK34" s="599"/>
      <c r="AL34" s="600" t="s">
        <v>111</v>
      </c>
      <c r="AM34" s="601"/>
      <c r="AN34" s="601"/>
      <c r="AO34" s="602"/>
      <c r="AP34" s="188"/>
      <c r="AQ34" s="574" t="s">
        <v>303</v>
      </c>
      <c r="AR34" s="575"/>
      <c r="AS34" s="575"/>
      <c r="AT34" s="575"/>
      <c r="AU34" s="575"/>
      <c r="AV34" s="575"/>
      <c r="AW34" s="575"/>
      <c r="AX34" s="575"/>
      <c r="AY34" s="575"/>
      <c r="AZ34" s="575"/>
      <c r="BA34" s="575"/>
      <c r="BB34" s="575"/>
      <c r="BC34" s="575"/>
      <c r="BD34" s="575"/>
      <c r="BE34" s="575"/>
      <c r="BF34" s="576"/>
      <c r="BG34" s="574" t="s">
        <v>304</v>
      </c>
      <c r="BH34" s="575"/>
      <c r="BI34" s="575"/>
      <c r="BJ34" s="575"/>
      <c r="BK34" s="575"/>
      <c r="BL34" s="575"/>
      <c r="BM34" s="575"/>
      <c r="BN34" s="575"/>
      <c r="BO34" s="575"/>
      <c r="BP34" s="575"/>
      <c r="BQ34" s="575"/>
      <c r="BR34" s="575"/>
      <c r="BS34" s="575"/>
      <c r="BT34" s="575"/>
      <c r="BU34" s="575"/>
      <c r="BV34" s="575"/>
      <c r="BW34" s="575"/>
      <c r="BX34" s="575"/>
      <c r="BY34" s="575"/>
      <c r="BZ34" s="575"/>
      <c r="CA34" s="575"/>
      <c r="CB34" s="576"/>
      <c r="CD34" s="609" t="s">
        <v>305</v>
      </c>
      <c r="CE34" s="610"/>
      <c r="CF34" s="610"/>
      <c r="CG34" s="610"/>
      <c r="CH34" s="610"/>
      <c r="CI34" s="610"/>
      <c r="CJ34" s="610"/>
      <c r="CK34" s="610"/>
      <c r="CL34" s="610"/>
      <c r="CM34" s="610"/>
      <c r="CN34" s="610"/>
      <c r="CO34" s="610"/>
      <c r="CP34" s="610"/>
      <c r="CQ34" s="611"/>
      <c r="CR34" s="595">
        <v>12654255</v>
      </c>
      <c r="CS34" s="596"/>
      <c r="CT34" s="596"/>
      <c r="CU34" s="596"/>
      <c r="CV34" s="596"/>
      <c r="CW34" s="596"/>
      <c r="CX34" s="596"/>
      <c r="CY34" s="597"/>
      <c r="CZ34" s="629">
        <v>8.6999999999999993</v>
      </c>
      <c r="DA34" s="630"/>
      <c r="DB34" s="630"/>
      <c r="DC34" s="631"/>
      <c r="DD34" s="604">
        <v>9621335</v>
      </c>
      <c r="DE34" s="596"/>
      <c r="DF34" s="596"/>
      <c r="DG34" s="596"/>
      <c r="DH34" s="596"/>
      <c r="DI34" s="596"/>
      <c r="DJ34" s="596"/>
      <c r="DK34" s="597"/>
      <c r="DL34" s="604">
        <v>9041086</v>
      </c>
      <c r="DM34" s="596"/>
      <c r="DN34" s="596"/>
      <c r="DO34" s="596"/>
      <c r="DP34" s="596"/>
      <c r="DQ34" s="596"/>
      <c r="DR34" s="596"/>
      <c r="DS34" s="596"/>
      <c r="DT34" s="596"/>
      <c r="DU34" s="596"/>
      <c r="DV34" s="597"/>
      <c r="DW34" s="600">
        <v>13.2</v>
      </c>
      <c r="DX34" s="625"/>
      <c r="DY34" s="625"/>
      <c r="DZ34" s="625"/>
      <c r="EA34" s="625"/>
      <c r="EB34" s="625"/>
      <c r="EC34" s="626"/>
    </row>
    <row r="35" spans="2:133" ht="11.25" customHeight="1" x14ac:dyDescent="0.15">
      <c r="B35" s="592" t="s">
        <v>306</v>
      </c>
      <c r="C35" s="593"/>
      <c r="D35" s="593"/>
      <c r="E35" s="593"/>
      <c r="F35" s="593"/>
      <c r="G35" s="593"/>
      <c r="H35" s="593"/>
      <c r="I35" s="593"/>
      <c r="J35" s="593"/>
      <c r="K35" s="593"/>
      <c r="L35" s="593"/>
      <c r="M35" s="593"/>
      <c r="N35" s="593"/>
      <c r="O35" s="593"/>
      <c r="P35" s="593"/>
      <c r="Q35" s="594"/>
      <c r="R35" s="595">
        <v>4557427</v>
      </c>
      <c r="S35" s="596"/>
      <c r="T35" s="596"/>
      <c r="U35" s="596"/>
      <c r="V35" s="596"/>
      <c r="W35" s="596"/>
      <c r="X35" s="596"/>
      <c r="Y35" s="597"/>
      <c r="Z35" s="598">
        <v>3</v>
      </c>
      <c r="AA35" s="598"/>
      <c r="AB35" s="598"/>
      <c r="AC35" s="598"/>
      <c r="AD35" s="599" t="s">
        <v>111</v>
      </c>
      <c r="AE35" s="599"/>
      <c r="AF35" s="599"/>
      <c r="AG35" s="599"/>
      <c r="AH35" s="599"/>
      <c r="AI35" s="599"/>
      <c r="AJ35" s="599"/>
      <c r="AK35" s="599"/>
      <c r="AL35" s="600" t="s">
        <v>111</v>
      </c>
      <c r="AM35" s="601"/>
      <c r="AN35" s="601"/>
      <c r="AO35" s="602"/>
      <c r="AP35" s="188"/>
      <c r="AQ35" s="606" t="s">
        <v>307</v>
      </c>
      <c r="AR35" s="607"/>
      <c r="AS35" s="607"/>
      <c r="AT35" s="607"/>
      <c r="AU35" s="607"/>
      <c r="AV35" s="607"/>
      <c r="AW35" s="607"/>
      <c r="AX35" s="607"/>
      <c r="AY35" s="608"/>
      <c r="AZ35" s="584">
        <v>15803323</v>
      </c>
      <c r="BA35" s="585"/>
      <c r="BB35" s="585"/>
      <c r="BC35" s="585"/>
      <c r="BD35" s="585"/>
      <c r="BE35" s="585"/>
      <c r="BF35" s="666"/>
      <c r="BG35" s="606" t="s">
        <v>308</v>
      </c>
      <c r="BH35" s="607"/>
      <c r="BI35" s="607"/>
      <c r="BJ35" s="607"/>
      <c r="BK35" s="607"/>
      <c r="BL35" s="607"/>
      <c r="BM35" s="607"/>
      <c r="BN35" s="607"/>
      <c r="BO35" s="607"/>
      <c r="BP35" s="607"/>
      <c r="BQ35" s="607"/>
      <c r="BR35" s="607"/>
      <c r="BS35" s="607"/>
      <c r="BT35" s="607"/>
      <c r="BU35" s="608"/>
      <c r="BV35" s="584">
        <v>-569496</v>
      </c>
      <c r="BW35" s="585"/>
      <c r="BX35" s="585"/>
      <c r="BY35" s="585"/>
      <c r="BZ35" s="585"/>
      <c r="CA35" s="585"/>
      <c r="CB35" s="666"/>
      <c r="CD35" s="609" t="s">
        <v>309</v>
      </c>
      <c r="CE35" s="610"/>
      <c r="CF35" s="610"/>
      <c r="CG35" s="610"/>
      <c r="CH35" s="610"/>
      <c r="CI35" s="610"/>
      <c r="CJ35" s="610"/>
      <c r="CK35" s="610"/>
      <c r="CL35" s="610"/>
      <c r="CM35" s="610"/>
      <c r="CN35" s="610"/>
      <c r="CO35" s="610"/>
      <c r="CP35" s="610"/>
      <c r="CQ35" s="611"/>
      <c r="CR35" s="595">
        <v>504173</v>
      </c>
      <c r="CS35" s="627"/>
      <c r="CT35" s="627"/>
      <c r="CU35" s="627"/>
      <c r="CV35" s="627"/>
      <c r="CW35" s="627"/>
      <c r="CX35" s="627"/>
      <c r="CY35" s="628"/>
      <c r="CZ35" s="629">
        <v>0.3</v>
      </c>
      <c r="DA35" s="630"/>
      <c r="DB35" s="630"/>
      <c r="DC35" s="631"/>
      <c r="DD35" s="604">
        <v>405851</v>
      </c>
      <c r="DE35" s="627"/>
      <c r="DF35" s="627"/>
      <c r="DG35" s="627"/>
      <c r="DH35" s="627"/>
      <c r="DI35" s="627"/>
      <c r="DJ35" s="627"/>
      <c r="DK35" s="628"/>
      <c r="DL35" s="604">
        <v>375251</v>
      </c>
      <c r="DM35" s="627"/>
      <c r="DN35" s="627"/>
      <c r="DO35" s="627"/>
      <c r="DP35" s="627"/>
      <c r="DQ35" s="627"/>
      <c r="DR35" s="627"/>
      <c r="DS35" s="627"/>
      <c r="DT35" s="627"/>
      <c r="DU35" s="627"/>
      <c r="DV35" s="628"/>
      <c r="DW35" s="600">
        <v>0.5</v>
      </c>
      <c r="DX35" s="625"/>
      <c r="DY35" s="625"/>
      <c r="DZ35" s="625"/>
      <c r="EA35" s="625"/>
      <c r="EB35" s="625"/>
      <c r="EC35" s="626"/>
    </row>
    <row r="36" spans="2:133" ht="11.25" customHeight="1" x14ac:dyDescent="0.15">
      <c r="B36" s="638" t="s">
        <v>310</v>
      </c>
      <c r="C36" s="639"/>
      <c r="D36" s="639"/>
      <c r="E36" s="639"/>
      <c r="F36" s="639"/>
      <c r="G36" s="639"/>
      <c r="H36" s="639"/>
      <c r="I36" s="639"/>
      <c r="J36" s="639"/>
      <c r="K36" s="639"/>
      <c r="L36" s="639"/>
      <c r="M36" s="639"/>
      <c r="N36" s="639"/>
      <c r="O36" s="639"/>
      <c r="P36" s="639"/>
      <c r="Q36" s="640"/>
      <c r="R36" s="667">
        <v>150197516</v>
      </c>
      <c r="S36" s="668"/>
      <c r="T36" s="668"/>
      <c r="U36" s="668"/>
      <c r="V36" s="668"/>
      <c r="W36" s="668"/>
      <c r="X36" s="668"/>
      <c r="Y36" s="669"/>
      <c r="Z36" s="670">
        <v>100</v>
      </c>
      <c r="AA36" s="670"/>
      <c r="AB36" s="670"/>
      <c r="AC36" s="670"/>
      <c r="AD36" s="671">
        <v>64074272</v>
      </c>
      <c r="AE36" s="671"/>
      <c r="AF36" s="671"/>
      <c r="AG36" s="671"/>
      <c r="AH36" s="671"/>
      <c r="AI36" s="671"/>
      <c r="AJ36" s="671"/>
      <c r="AK36" s="671"/>
      <c r="AL36" s="672">
        <v>100</v>
      </c>
      <c r="AM36" s="664"/>
      <c r="AN36" s="664"/>
      <c r="AO36" s="673"/>
      <c r="AQ36" s="674" t="s">
        <v>311</v>
      </c>
      <c r="AR36" s="675"/>
      <c r="AS36" s="675"/>
      <c r="AT36" s="675"/>
      <c r="AU36" s="675"/>
      <c r="AV36" s="675"/>
      <c r="AW36" s="675"/>
      <c r="AX36" s="675"/>
      <c r="AY36" s="676"/>
      <c r="AZ36" s="595">
        <v>1379585</v>
      </c>
      <c r="BA36" s="596"/>
      <c r="BB36" s="596"/>
      <c r="BC36" s="596"/>
      <c r="BD36" s="627"/>
      <c r="BE36" s="627"/>
      <c r="BF36" s="652"/>
      <c r="BG36" s="609" t="s">
        <v>312</v>
      </c>
      <c r="BH36" s="610"/>
      <c r="BI36" s="610"/>
      <c r="BJ36" s="610"/>
      <c r="BK36" s="610"/>
      <c r="BL36" s="610"/>
      <c r="BM36" s="610"/>
      <c r="BN36" s="610"/>
      <c r="BO36" s="610"/>
      <c r="BP36" s="610"/>
      <c r="BQ36" s="610"/>
      <c r="BR36" s="610"/>
      <c r="BS36" s="610"/>
      <c r="BT36" s="610"/>
      <c r="BU36" s="611"/>
      <c r="BV36" s="595">
        <v>-5552382</v>
      </c>
      <c r="BW36" s="596"/>
      <c r="BX36" s="596"/>
      <c r="BY36" s="596"/>
      <c r="BZ36" s="596"/>
      <c r="CA36" s="596"/>
      <c r="CB36" s="605"/>
      <c r="CD36" s="609" t="s">
        <v>313</v>
      </c>
      <c r="CE36" s="610"/>
      <c r="CF36" s="610"/>
      <c r="CG36" s="610"/>
      <c r="CH36" s="610"/>
      <c r="CI36" s="610"/>
      <c r="CJ36" s="610"/>
      <c r="CK36" s="610"/>
      <c r="CL36" s="610"/>
      <c r="CM36" s="610"/>
      <c r="CN36" s="610"/>
      <c r="CO36" s="610"/>
      <c r="CP36" s="610"/>
      <c r="CQ36" s="611"/>
      <c r="CR36" s="595">
        <v>8340825</v>
      </c>
      <c r="CS36" s="596"/>
      <c r="CT36" s="596"/>
      <c r="CU36" s="596"/>
      <c r="CV36" s="596"/>
      <c r="CW36" s="596"/>
      <c r="CX36" s="596"/>
      <c r="CY36" s="597"/>
      <c r="CZ36" s="629">
        <v>5.8</v>
      </c>
      <c r="DA36" s="630"/>
      <c r="DB36" s="630"/>
      <c r="DC36" s="631"/>
      <c r="DD36" s="604">
        <v>6022864</v>
      </c>
      <c r="DE36" s="596"/>
      <c r="DF36" s="596"/>
      <c r="DG36" s="596"/>
      <c r="DH36" s="596"/>
      <c r="DI36" s="596"/>
      <c r="DJ36" s="596"/>
      <c r="DK36" s="597"/>
      <c r="DL36" s="604">
        <v>4152948</v>
      </c>
      <c r="DM36" s="596"/>
      <c r="DN36" s="596"/>
      <c r="DO36" s="596"/>
      <c r="DP36" s="596"/>
      <c r="DQ36" s="596"/>
      <c r="DR36" s="596"/>
      <c r="DS36" s="596"/>
      <c r="DT36" s="596"/>
      <c r="DU36" s="596"/>
      <c r="DV36" s="597"/>
      <c r="DW36" s="600">
        <v>6.1</v>
      </c>
      <c r="DX36" s="625"/>
      <c r="DY36" s="625"/>
      <c r="DZ36" s="625"/>
      <c r="EA36" s="625"/>
      <c r="EB36" s="625"/>
      <c r="EC36" s="626"/>
    </row>
    <row r="37" spans="2:133" ht="11.25" customHeight="1" x14ac:dyDescent="0.15">
      <c r="AQ37" s="674" t="s">
        <v>314</v>
      </c>
      <c r="AR37" s="675"/>
      <c r="AS37" s="675"/>
      <c r="AT37" s="675"/>
      <c r="AU37" s="675"/>
      <c r="AV37" s="675"/>
      <c r="AW37" s="675"/>
      <c r="AX37" s="675"/>
      <c r="AY37" s="676"/>
      <c r="AZ37" s="595">
        <v>45300</v>
      </c>
      <c r="BA37" s="596"/>
      <c r="BB37" s="596"/>
      <c r="BC37" s="596"/>
      <c r="BD37" s="627"/>
      <c r="BE37" s="627"/>
      <c r="BF37" s="652"/>
      <c r="BG37" s="609" t="s">
        <v>315</v>
      </c>
      <c r="BH37" s="610"/>
      <c r="BI37" s="610"/>
      <c r="BJ37" s="610"/>
      <c r="BK37" s="610"/>
      <c r="BL37" s="610"/>
      <c r="BM37" s="610"/>
      <c r="BN37" s="610"/>
      <c r="BO37" s="610"/>
      <c r="BP37" s="610"/>
      <c r="BQ37" s="610"/>
      <c r="BR37" s="610"/>
      <c r="BS37" s="610"/>
      <c r="BT37" s="610"/>
      <c r="BU37" s="611"/>
      <c r="BV37" s="595">
        <v>52130</v>
      </c>
      <c r="BW37" s="596"/>
      <c r="BX37" s="596"/>
      <c r="BY37" s="596"/>
      <c r="BZ37" s="596"/>
      <c r="CA37" s="596"/>
      <c r="CB37" s="605"/>
      <c r="CD37" s="609" t="s">
        <v>316</v>
      </c>
      <c r="CE37" s="610"/>
      <c r="CF37" s="610"/>
      <c r="CG37" s="610"/>
      <c r="CH37" s="610"/>
      <c r="CI37" s="610"/>
      <c r="CJ37" s="610"/>
      <c r="CK37" s="610"/>
      <c r="CL37" s="610"/>
      <c r="CM37" s="610"/>
      <c r="CN37" s="610"/>
      <c r="CO37" s="610"/>
      <c r="CP37" s="610"/>
      <c r="CQ37" s="611"/>
      <c r="CR37" s="595">
        <v>3154472</v>
      </c>
      <c r="CS37" s="627"/>
      <c r="CT37" s="627"/>
      <c r="CU37" s="627"/>
      <c r="CV37" s="627"/>
      <c r="CW37" s="627"/>
      <c r="CX37" s="627"/>
      <c r="CY37" s="628"/>
      <c r="CZ37" s="629">
        <v>2.2000000000000002</v>
      </c>
      <c r="DA37" s="630"/>
      <c r="DB37" s="630"/>
      <c r="DC37" s="631"/>
      <c r="DD37" s="604">
        <v>2460627</v>
      </c>
      <c r="DE37" s="627"/>
      <c r="DF37" s="627"/>
      <c r="DG37" s="627"/>
      <c r="DH37" s="627"/>
      <c r="DI37" s="627"/>
      <c r="DJ37" s="627"/>
      <c r="DK37" s="628"/>
      <c r="DL37" s="604">
        <v>2445778</v>
      </c>
      <c r="DM37" s="627"/>
      <c r="DN37" s="627"/>
      <c r="DO37" s="627"/>
      <c r="DP37" s="627"/>
      <c r="DQ37" s="627"/>
      <c r="DR37" s="627"/>
      <c r="DS37" s="627"/>
      <c r="DT37" s="627"/>
      <c r="DU37" s="627"/>
      <c r="DV37" s="628"/>
      <c r="DW37" s="600">
        <v>3.6</v>
      </c>
      <c r="DX37" s="625"/>
      <c r="DY37" s="625"/>
      <c r="DZ37" s="625"/>
      <c r="EA37" s="625"/>
      <c r="EB37" s="625"/>
      <c r="EC37" s="626"/>
    </row>
    <row r="38" spans="2:133" ht="11.25" customHeight="1" x14ac:dyDescent="0.15">
      <c r="AQ38" s="674" t="s">
        <v>317</v>
      </c>
      <c r="AR38" s="675"/>
      <c r="AS38" s="675"/>
      <c r="AT38" s="675"/>
      <c r="AU38" s="675"/>
      <c r="AV38" s="675"/>
      <c r="AW38" s="675"/>
      <c r="AX38" s="675"/>
      <c r="AY38" s="676"/>
      <c r="AZ38" s="595" t="s">
        <v>318</v>
      </c>
      <c r="BA38" s="596"/>
      <c r="BB38" s="596"/>
      <c r="BC38" s="596"/>
      <c r="BD38" s="627"/>
      <c r="BE38" s="627"/>
      <c r="BF38" s="652"/>
      <c r="BG38" s="609" t="s">
        <v>319</v>
      </c>
      <c r="BH38" s="610"/>
      <c r="BI38" s="610"/>
      <c r="BJ38" s="610"/>
      <c r="BK38" s="610"/>
      <c r="BL38" s="610"/>
      <c r="BM38" s="610"/>
      <c r="BN38" s="610"/>
      <c r="BO38" s="610"/>
      <c r="BP38" s="610"/>
      <c r="BQ38" s="610"/>
      <c r="BR38" s="610"/>
      <c r="BS38" s="610"/>
      <c r="BT38" s="610"/>
      <c r="BU38" s="611"/>
      <c r="BV38" s="595">
        <v>86733</v>
      </c>
      <c r="BW38" s="596"/>
      <c r="BX38" s="596"/>
      <c r="BY38" s="596"/>
      <c r="BZ38" s="596"/>
      <c r="CA38" s="596"/>
      <c r="CB38" s="605"/>
      <c r="CD38" s="609" t="s">
        <v>320</v>
      </c>
      <c r="CE38" s="610"/>
      <c r="CF38" s="610"/>
      <c r="CG38" s="610"/>
      <c r="CH38" s="610"/>
      <c r="CI38" s="610"/>
      <c r="CJ38" s="610"/>
      <c r="CK38" s="610"/>
      <c r="CL38" s="610"/>
      <c r="CM38" s="610"/>
      <c r="CN38" s="610"/>
      <c r="CO38" s="610"/>
      <c r="CP38" s="610"/>
      <c r="CQ38" s="611"/>
      <c r="CR38" s="595">
        <v>14378438</v>
      </c>
      <c r="CS38" s="596"/>
      <c r="CT38" s="596"/>
      <c r="CU38" s="596"/>
      <c r="CV38" s="596"/>
      <c r="CW38" s="596"/>
      <c r="CX38" s="596"/>
      <c r="CY38" s="597"/>
      <c r="CZ38" s="629">
        <v>9.9</v>
      </c>
      <c r="DA38" s="630"/>
      <c r="DB38" s="630"/>
      <c r="DC38" s="631"/>
      <c r="DD38" s="604">
        <v>12215139</v>
      </c>
      <c r="DE38" s="596"/>
      <c r="DF38" s="596"/>
      <c r="DG38" s="596"/>
      <c r="DH38" s="596"/>
      <c r="DI38" s="596"/>
      <c r="DJ38" s="596"/>
      <c r="DK38" s="597"/>
      <c r="DL38" s="604">
        <v>7505315</v>
      </c>
      <c r="DM38" s="596"/>
      <c r="DN38" s="596"/>
      <c r="DO38" s="596"/>
      <c r="DP38" s="596"/>
      <c r="DQ38" s="596"/>
      <c r="DR38" s="596"/>
      <c r="DS38" s="596"/>
      <c r="DT38" s="596"/>
      <c r="DU38" s="596"/>
      <c r="DV38" s="597"/>
      <c r="DW38" s="600">
        <v>10.9</v>
      </c>
      <c r="DX38" s="625"/>
      <c r="DY38" s="625"/>
      <c r="DZ38" s="625"/>
      <c r="EA38" s="625"/>
      <c r="EB38" s="625"/>
      <c r="EC38" s="626"/>
    </row>
    <row r="39" spans="2:133" ht="11.25" customHeight="1" x14ac:dyDescent="0.15">
      <c r="AQ39" s="674" t="s">
        <v>321</v>
      </c>
      <c r="AR39" s="675"/>
      <c r="AS39" s="675"/>
      <c r="AT39" s="675"/>
      <c r="AU39" s="675"/>
      <c r="AV39" s="675"/>
      <c r="AW39" s="675"/>
      <c r="AX39" s="675"/>
      <c r="AY39" s="676"/>
      <c r="AZ39" s="595" t="s">
        <v>318</v>
      </c>
      <c r="BA39" s="596"/>
      <c r="BB39" s="596"/>
      <c r="BC39" s="596"/>
      <c r="BD39" s="627"/>
      <c r="BE39" s="627"/>
      <c r="BF39" s="652"/>
      <c r="BG39" s="680" t="s">
        <v>322</v>
      </c>
      <c r="BH39" s="681"/>
      <c r="BI39" s="681"/>
      <c r="BJ39" s="681"/>
      <c r="BK39" s="681"/>
      <c r="BL39" s="189"/>
      <c r="BM39" s="610" t="s">
        <v>323</v>
      </c>
      <c r="BN39" s="610"/>
      <c r="BO39" s="610"/>
      <c r="BP39" s="610"/>
      <c r="BQ39" s="610"/>
      <c r="BR39" s="610"/>
      <c r="BS39" s="610"/>
      <c r="BT39" s="610"/>
      <c r="BU39" s="611"/>
      <c r="BV39" s="595">
        <v>72</v>
      </c>
      <c r="BW39" s="596"/>
      <c r="BX39" s="596"/>
      <c r="BY39" s="596"/>
      <c r="BZ39" s="596"/>
      <c r="CA39" s="596"/>
      <c r="CB39" s="605"/>
      <c r="CD39" s="609" t="s">
        <v>324</v>
      </c>
      <c r="CE39" s="610"/>
      <c r="CF39" s="610"/>
      <c r="CG39" s="610"/>
      <c r="CH39" s="610"/>
      <c r="CI39" s="610"/>
      <c r="CJ39" s="610"/>
      <c r="CK39" s="610"/>
      <c r="CL39" s="610"/>
      <c r="CM39" s="610"/>
      <c r="CN39" s="610"/>
      <c r="CO39" s="610"/>
      <c r="CP39" s="610"/>
      <c r="CQ39" s="611"/>
      <c r="CR39" s="595">
        <v>2684556</v>
      </c>
      <c r="CS39" s="627"/>
      <c r="CT39" s="627"/>
      <c r="CU39" s="627"/>
      <c r="CV39" s="627"/>
      <c r="CW39" s="627"/>
      <c r="CX39" s="627"/>
      <c r="CY39" s="628"/>
      <c r="CZ39" s="629">
        <v>1.9</v>
      </c>
      <c r="DA39" s="630"/>
      <c r="DB39" s="630"/>
      <c r="DC39" s="631"/>
      <c r="DD39" s="604">
        <v>1840267</v>
      </c>
      <c r="DE39" s="627"/>
      <c r="DF39" s="627"/>
      <c r="DG39" s="627"/>
      <c r="DH39" s="627"/>
      <c r="DI39" s="627"/>
      <c r="DJ39" s="627"/>
      <c r="DK39" s="628"/>
      <c r="DL39" s="604" t="s">
        <v>318</v>
      </c>
      <c r="DM39" s="627"/>
      <c r="DN39" s="627"/>
      <c r="DO39" s="627"/>
      <c r="DP39" s="627"/>
      <c r="DQ39" s="627"/>
      <c r="DR39" s="627"/>
      <c r="DS39" s="627"/>
      <c r="DT39" s="627"/>
      <c r="DU39" s="627"/>
      <c r="DV39" s="628"/>
      <c r="DW39" s="600" t="s">
        <v>318</v>
      </c>
      <c r="DX39" s="625"/>
      <c r="DY39" s="625"/>
      <c r="DZ39" s="625"/>
      <c r="EA39" s="625"/>
      <c r="EB39" s="625"/>
      <c r="EC39" s="626"/>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74" t="s">
        <v>325</v>
      </c>
      <c r="AR40" s="675"/>
      <c r="AS40" s="675"/>
      <c r="AT40" s="675"/>
      <c r="AU40" s="675"/>
      <c r="AV40" s="675"/>
      <c r="AW40" s="675"/>
      <c r="AX40" s="675"/>
      <c r="AY40" s="676"/>
      <c r="AZ40" s="595">
        <v>7459005</v>
      </c>
      <c r="BA40" s="596"/>
      <c r="BB40" s="596"/>
      <c r="BC40" s="596"/>
      <c r="BD40" s="627"/>
      <c r="BE40" s="627"/>
      <c r="BF40" s="652"/>
      <c r="BG40" s="680"/>
      <c r="BH40" s="681"/>
      <c r="BI40" s="681"/>
      <c r="BJ40" s="681"/>
      <c r="BK40" s="681"/>
      <c r="BL40" s="189"/>
      <c r="BM40" s="610" t="s">
        <v>326</v>
      </c>
      <c r="BN40" s="610"/>
      <c r="BO40" s="610"/>
      <c r="BP40" s="610"/>
      <c r="BQ40" s="610"/>
      <c r="BR40" s="610"/>
      <c r="BS40" s="610"/>
      <c r="BT40" s="610"/>
      <c r="BU40" s="611"/>
      <c r="BV40" s="595">
        <v>173</v>
      </c>
      <c r="BW40" s="596"/>
      <c r="BX40" s="596"/>
      <c r="BY40" s="596"/>
      <c r="BZ40" s="596"/>
      <c r="CA40" s="596"/>
      <c r="CB40" s="605"/>
      <c r="CD40" s="609" t="s">
        <v>327</v>
      </c>
      <c r="CE40" s="610"/>
      <c r="CF40" s="610"/>
      <c r="CG40" s="610"/>
      <c r="CH40" s="610"/>
      <c r="CI40" s="610"/>
      <c r="CJ40" s="610"/>
      <c r="CK40" s="610"/>
      <c r="CL40" s="610"/>
      <c r="CM40" s="610"/>
      <c r="CN40" s="610"/>
      <c r="CO40" s="610"/>
      <c r="CP40" s="610"/>
      <c r="CQ40" s="611"/>
      <c r="CR40" s="595">
        <v>365249</v>
      </c>
      <c r="CS40" s="596"/>
      <c r="CT40" s="596"/>
      <c r="CU40" s="596"/>
      <c r="CV40" s="596"/>
      <c r="CW40" s="596"/>
      <c r="CX40" s="596"/>
      <c r="CY40" s="597"/>
      <c r="CZ40" s="629">
        <v>0.3</v>
      </c>
      <c r="DA40" s="630"/>
      <c r="DB40" s="630"/>
      <c r="DC40" s="631"/>
      <c r="DD40" s="604">
        <v>25129</v>
      </c>
      <c r="DE40" s="596"/>
      <c r="DF40" s="596"/>
      <c r="DG40" s="596"/>
      <c r="DH40" s="596"/>
      <c r="DI40" s="596"/>
      <c r="DJ40" s="596"/>
      <c r="DK40" s="597"/>
      <c r="DL40" s="604">
        <v>129</v>
      </c>
      <c r="DM40" s="596"/>
      <c r="DN40" s="596"/>
      <c r="DO40" s="596"/>
      <c r="DP40" s="596"/>
      <c r="DQ40" s="596"/>
      <c r="DR40" s="596"/>
      <c r="DS40" s="596"/>
      <c r="DT40" s="596"/>
      <c r="DU40" s="596"/>
      <c r="DV40" s="597"/>
      <c r="DW40" s="600">
        <v>0</v>
      </c>
      <c r="DX40" s="625"/>
      <c r="DY40" s="625"/>
      <c r="DZ40" s="625"/>
      <c r="EA40" s="625"/>
      <c r="EB40" s="625"/>
      <c r="EC40" s="626"/>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15" t="s">
        <v>328</v>
      </c>
      <c r="AR41" s="616"/>
      <c r="AS41" s="616"/>
      <c r="AT41" s="616"/>
      <c r="AU41" s="616"/>
      <c r="AV41" s="616"/>
      <c r="AW41" s="616"/>
      <c r="AX41" s="616"/>
      <c r="AY41" s="617"/>
      <c r="AZ41" s="667">
        <v>6919433</v>
      </c>
      <c r="BA41" s="668"/>
      <c r="BB41" s="668"/>
      <c r="BC41" s="668"/>
      <c r="BD41" s="663"/>
      <c r="BE41" s="663"/>
      <c r="BF41" s="665"/>
      <c r="BG41" s="682"/>
      <c r="BH41" s="683"/>
      <c r="BI41" s="683"/>
      <c r="BJ41" s="683"/>
      <c r="BK41" s="683"/>
      <c r="BL41" s="191"/>
      <c r="BM41" s="616" t="s">
        <v>329</v>
      </c>
      <c r="BN41" s="616"/>
      <c r="BO41" s="616"/>
      <c r="BP41" s="616"/>
      <c r="BQ41" s="616"/>
      <c r="BR41" s="616"/>
      <c r="BS41" s="616"/>
      <c r="BT41" s="616"/>
      <c r="BU41" s="617"/>
      <c r="BV41" s="667">
        <v>290</v>
      </c>
      <c r="BW41" s="668"/>
      <c r="BX41" s="668"/>
      <c r="BY41" s="668"/>
      <c r="BZ41" s="668"/>
      <c r="CA41" s="668"/>
      <c r="CB41" s="677"/>
      <c r="CD41" s="609" t="s">
        <v>330</v>
      </c>
      <c r="CE41" s="610"/>
      <c r="CF41" s="610"/>
      <c r="CG41" s="610"/>
      <c r="CH41" s="610"/>
      <c r="CI41" s="610"/>
      <c r="CJ41" s="610"/>
      <c r="CK41" s="610"/>
      <c r="CL41" s="610"/>
      <c r="CM41" s="610"/>
      <c r="CN41" s="610"/>
      <c r="CO41" s="610"/>
      <c r="CP41" s="610"/>
      <c r="CQ41" s="611"/>
      <c r="CR41" s="595" t="s">
        <v>331</v>
      </c>
      <c r="CS41" s="627"/>
      <c r="CT41" s="627"/>
      <c r="CU41" s="627"/>
      <c r="CV41" s="627"/>
      <c r="CW41" s="627"/>
      <c r="CX41" s="627"/>
      <c r="CY41" s="628"/>
      <c r="CZ41" s="629" t="s">
        <v>331</v>
      </c>
      <c r="DA41" s="630"/>
      <c r="DB41" s="630"/>
      <c r="DC41" s="631"/>
      <c r="DD41" s="604" t="s">
        <v>331</v>
      </c>
      <c r="DE41" s="627"/>
      <c r="DF41" s="627"/>
      <c r="DG41" s="627"/>
      <c r="DH41" s="627"/>
      <c r="DI41" s="627"/>
      <c r="DJ41" s="627"/>
      <c r="DK41" s="628"/>
      <c r="DL41" s="684"/>
      <c r="DM41" s="685"/>
      <c r="DN41" s="685"/>
      <c r="DO41" s="685"/>
      <c r="DP41" s="685"/>
      <c r="DQ41" s="685"/>
      <c r="DR41" s="685"/>
      <c r="DS41" s="685"/>
      <c r="DT41" s="685"/>
      <c r="DU41" s="685"/>
      <c r="DV41" s="686"/>
      <c r="DW41" s="687"/>
      <c r="DX41" s="688"/>
      <c r="DY41" s="688"/>
      <c r="DZ41" s="688"/>
      <c r="EA41" s="688"/>
      <c r="EB41" s="688"/>
      <c r="EC41" s="689"/>
    </row>
    <row r="42" spans="2:133" ht="11.25" customHeight="1" x14ac:dyDescent="0.15">
      <c r="B42" s="183" t="s">
        <v>332</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592" t="s">
        <v>333</v>
      </c>
      <c r="CE42" s="593"/>
      <c r="CF42" s="593"/>
      <c r="CG42" s="593"/>
      <c r="CH42" s="593"/>
      <c r="CI42" s="593"/>
      <c r="CJ42" s="593"/>
      <c r="CK42" s="593"/>
      <c r="CL42" s="593"/>
      <c r="CM42" s="593"/>
      <c r="CN42" s="593"/>
      <c r="CO42" s="593"/>
      <c r="CP42" s="593"/>
      <c r="CQ42" s="594"/>
      <c r="CR42" s="595">
        <v>23693325</v>
      </c>
      <c r="CS42" s="596"/>
      <c r="CT42" s="596"/>
      <c r="CU42" s="596"/>
      <c r="CV42" s="596"/>
      <c r="CW42" s="596"/>
      <c r="CX42" s="596"/>
      <c r="CY42" s="597"/>
      <c r="CZ42" s="629">
        <v>16.3</v>
      </c>
      <c r="DA42" s="678"/>
      <c r="DB42" s="678"/>
      <c r="DC42" s="679"/>
      <c r="DD42" s="604">
        <v>1244785</v>
      </c>
      <c r="DE42" s="596"/>
      <c r="DF42" s="596"/>
      <c r="DG42" s="596"/>
      <c r="DH42" s="596"/>
      <c r="DI42" s="596"/>
      <c r="DJ42" s="596"/>
      <c r="DK42" s="597"/>
      <c r="DL42" s="684"/>
      <c r="DM42" s="685"/>
      <c r="DN42" s="685"/>
      <c r="DO42" s="685"/>
      <c r="DP42" s="685"/>
      <c r="DQ42" s="685"/>
      <c r="DR42" s="685"/>
      <c r="DS42" s="685"/>
      <c r="DT42" s="685"/>
      <c r="DU42" s="685"/>
      <c r="DV42" s="686"/>
      <c r="DW42" s="687"/>
      <c r="DX42" s="688"/>
      <c r="DY42" s="688"/>
      <c r="DZ42" s="688"/>
      <c r="EA42" s="688"/>
      <c r="EB42" s="688"/>
      <c r="EC42" s="689"/>
    </row>
    <row r="43" spans="2:133" ht="11.25" customHeight="1" x14ac:dyDescent="0.15">
      <c r="B43" s="193" t="s">
        <v>334</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592" t="s">
        <v>335</v>
      </c>
      <c r="CE43" s="593"/>
      <c r="CF43" s="593"/>
      <c r="CG43" s="593"/>
      <c r="CH43" s="593"/>
      <c r="CI43" s="593"/>
      <c r="CJ43" s="593"/>
      <c r="CK43" s="593"/>
      <c r="CL43" s="593"/>
      <c r="CM43" s="593"/>
      <c r="CN43" s="593"/>
      <c r="CO43" s="593"/>
      <c r="CP43" s="593"/>
      <c r="CQ43" s="594"/>
      <c r="CR43" s="595">
        <v>50815</v>
      </c>
      <c r="CS43" s="627"/>
      <c r="CT43" s="627"/>
      <c r="CU43" s="627"/>
      <c r="CV43" s="627"/>
      <c r="CW43" s="627"/>
      <c r="CX43" s="627"/>
      <c r="CY43" s="628"/>
      <c r="CZ43" s="629">
        <v>0</v>
      </c>
      <c r="DA43" s="630"/>
      <c r="DB43" s="630"/>
      <c r="DC43" s="631"/>
      <c r="DD43" s="604">
        <v>29892</v>
      </c>
      <c r="DE43" s="627"/>
      <c r="DF43" s="627"/>
      <c r="DG43" s="627"/>
      <c r="DH43" s="627"/>
      <c r="DI43" s="627"/>
      <c r="DJ43" s="627"/>
      <c r="DK43" s="628"/>
      <c r="DL43" s="684"/>
      <c r="DM43" s="685"/>
      <c r="DN43" s="685"/>
      <c r="DO43" s="685"/>
      <c r="DP43" s="685"/>
      <c r="DQ43" s="685"/>
      <c r="DR43" s="685"/>
      <c r="DS43" s="685"/>
      <c r="DT43" s="685"/>
      <c r="DU43" s="685"/>
      <c r="DV43" s="686"/>
      <c r="DW43" s="687"/>
      <c r="DX43" s="688"/>
      <c r="DY43" s="688"/>
      <c r="DZ43" s="688"/>
      <c r="EA43" s="688"/>
      <c r="EB43" s="688"/>
      <c r="EC43" s="689"/>
    </row>
    <row r="44" spans="2:133" ht="11.25" customHeight="1" x14ac:dyDescent="0.15">
      <c r="B44" s="194" t="s">
        <v>336</v>
      </c>
      <c r="CD44" s="701" t="s">
        <v>288</v>
      </c>
      <c r="CE44" s="702"/>
      <c r="CF44" s="592" t="s">
        <v>337</v>
      </c>
      <c r="CG44" s="593"/>
      <c r="CH44" s="593"/>
      <c r="CI44" s="593"/>
      <c r="CJ44" s="593"/>
      <c r="CK44" s="593"/>
      <c r="CL44" s="593"/>
      <c r="CM44" s="593"/>
      <c r="CN44" s="593"/>
      <c r="CO44" s="593"/>
      <c r="CP44" s="593"/>
      <c r="CQ44" s="594"/>
      <c r="CR44" s="595">
        <v>23668787</v>
      </c>
      <c r="CS44" s="596"/>
      <c r="CT44" s="596"/>
      <c r="CU44" s="596"/>
      <c r="CV44" s="596"/>
      <c r="CW44" s="596"/>
      <c r="CX44" s="596"/>
      <c r="CY44" s="597"/>
      <c r="CZ44" s="629">
        <v>16.3</v>
      </c>
      <c r="DA44" s="678"/>
      <c r="DB44" s="678"/>
      <c r="DC44" s="679"/>
      <c r="DD44" s="604">
        <v>1224643</v>
      </c>
      <c r="DE44" s="596"/>
      <c r="DF44" s="596"/>
      <c r="DG44" s="596"/>
      <c r="DH44" s="596"/>
      <c r="DI44" s="596"/>
      <c r="DJ44" s="596"/>
      <c r="DK44" s="597"/>
      <c r="DL44" s="684"/>
      <c r="DM44" s="685"/>
      <c r="DN44" s="685"/>
      <c r="DO44" s="685"/>
      <c r="DP44" s="685"/>
      <c r="DQ44" s="685"/>
      <c r="DR44" s="685"/>
      <c r="DS44" s="685"/>
      <c r="DT44" s="685"/>
      <c r="DU44" s="685"/>
      <c r="DV44" s="686"/>
      <c r="DW44" s="687"/>
      <c r="DX44" s="688"/>
      <c r="DY44" s="688"/>
      <c r="DZ44" s="688"/>
      <c r="EA44" s="688"/>
      <c r="EB44" s="688"/>
      <c r="EC44" s="689"/>
    </row>
    <row r="45" spans="2:133" ht="11.25" customHeight="1" x14ac:dyDescent="0.15">
      <c r="CD45" s="703"/>
      <c r="CE45" s="704"/>
      <c r="CF45" s="592" t="s">
        <v>338</v>
      </c>
      <c r="CG45" s="593"/>
      <c r="CH45" s="593"/>
      <c r="CI45" s="593"/>
      <c r="CJ45" s="593"/>
      <c r="CK45" s="593"/>
      <c r="CL45" s="593"/>
      <c r="CM45" s="593"/>
      <c r="CN45" s="593"/>
      <c r="CO45" s="593"/>
      <c r="CP45" s="593"/>
      <c r="CQ45" s="594"/>
      <c r="CR45" s="595">
        <v>21853677</v>
      </c>
      <c r="CS45" s="627"/>
      <c r="CT45" s="627"/>
      <c r="CU45" s="627"/>
      <c r="CV45" s="627"/>
      <c r="CW45" s="627"/>
      <c r="CX45" s="627"/>
      <c r="CY45" s="628"/>
      <c r="CZ45" s="629">
        <v>15.1</v>
      </c>
      <c r="DA45" s="630"/>
      <c r="DB45" s="630"/>
      <c r="DC45" s="631"/>
      <c r="DD45" s="604">
        <v>550588</v>
      </c>
      <c r="DE45" s="627"/>
      <c r="DF45" s="627"/>
      <c r="DG45" s="627"/>
      <c r="DH45" s="627"/>
      <c r="DI45" s="627"/>
      <c r="DJ45" s="627"/>
      <c r="DK45" s="628"/>
      <c r="DL45" s="684"/>
      <c r="DM45" s="685"/>
      <c r="DN45" s="685"/>
      <c r="DO45" s="685"/>
      <c r="DP45" s="685"/>
      <c r="DQ45" s="685"/>
      <c r="DR45" s="685"/>
      <c r="DS45" s="685"/>
      <c r="DT45" s="685"/>
      <c r="DU45" s="685"/>
      <c r="DV45" s="686"/>
      <c r="DW45" s="687"/>
      <c r="DX45" s="688"/>
      <c r="DY45" s="688"/>
      <c r="DZ45" s="688"/>
      <c r="EA45" s="688"/>
      <c r="EB45" s="688"/>
      <c r="EC45" s="689"/>
    </row>
    <row r="46" spans="2:133" ht="11.25" customHeight="1" x14ac:dyDescent="0.15">
      <c r="CD46" s="703"/>
      <c r="CE46" s="704"/>
      <c r="CF46" s="592" t="s">
        <v>339</v>
      </c>
      <c r="CG46" s="593"/>
      <c r="CH46" s="593"/>
      <c r="CI46" s="593"/>
      <c r="CJ46" s="593"/>
      <c r="CK46" s="593"/>
      <c r="CL46" s="593"/>
      <c r="CM46" s="593"/>
      <c r="CN46" s="593"/>
      <c r="CO46" s="593"/>
      <c r="CP46" s="593"/>
      <c r="CQ46" s="594"/>
      <c r="CR46" s="595">
        <v>1815110</v>
      </c>
      <c r="CS46" s="596"/>
      <c r="CT46" s="596"/>
      <c r="CU46" s="596"/>
      <c r="CV46" s="596"/>
      <c r="CW46" s="596"/>
      <c r="CX46" s="596"/>
      <c r="CY46" s="597"/>
      <c r="CZ46" s="629">
        <v>1.3</v>
      </c>
      <c r="DA46" s="678"/>
      <c r="DB46" s="678"/>
      <c r="DC46" s="679"/>
      <c r="DD46" s="604">
        <v>674055</v>
      </c>
      <c r="DE46" s="596"/>
      <c r="DF46" s="596"/>
      <c r="DG46" s="596"/>
      <c r="DH46" s="596"/>
      <c r="DI46" s="596"/>
      <c r="DJ46" s="596"/>
      <c r="DK46" s="597"/>
      <c r="DL46" s="684"/>
      <c r="DM46" s="685"/>
      <c r="DN46" s="685"/>
      <c r="DO46" s="685"/>
      <c r="DP46" s="685"/>
      <c r="DQ46" s="685"/>
      <c r="DR46" s="685"/>
      <c r="DS46" s="685"/>
      <c r="DT46" s="685"/>
      <c r="DU46" s="685"/>
      <c r="DV46" s="686"/>
      <c r="DW46" s="687"/>
      <c r="DX46" s="688"/>
      <c r="DY46" s="688"/>
      <c r="DZ46" s="688"/>
      <c r="EA46" s="688"/>
      <c r="EB46" s="688"/>
      <c r="EC46" s="689"/>
    </row>
    <row r="47" spans="2:133" ht="11.25" customHeight="1" x14ac:dyDescent="0.15">
      <c r="CD47" s="703"/>
      <c r="CE47" s="704"/>
      <c r="CF47" s="592" t="s">
        <v>340</v>
      </c>
      <c r="CG47" s="593"/>
      <c r="CH47" s="593"/>
      <c r="CI47" s="593"/>
      <c r="CJ47" s="593"/>
      <c r="CK47" s="593"/>
      <c r="CL47" s="593"/>
      <c r="CM47" s="593"/>
      <c r="CN47" s="593"/>
      <c r="CO47" s="593"/>
      <c r="CP47" s="593"/>
      <c r="CQ47" s="594"/>
      <c r="CR47" s="595">
        <v>24538</v>
      </c>
      <c r="CS47" s="627"/>
      <c r="CT47" s="627"/>
      <c r="CU47" s="627"/>
      <c r="CV47" s="627"/>
      <c r="CW47" s="627"/>
      <c r="CX47" s="627"/>
      <c r="CY47" s="628"/>
      <c r="CZ47" s="629">
        <v>0</v>
      </c>
      <c r="DA47" s="630"/>
      <c r="DB47" s="630"/>
      <c r="DC47" s="631"/>
      <c r="DD47" s="604">
        <v>20142</v>
      </c>
      <c r="DE47" s="627"/>
      <c r="DF47" s="627"/>
      <c r="DG47" s="627"/>
      <c r="DH47" s="627"/>
      <c r="DI47" s="627"/>
      <c r="DJ47" s="627"/>
      <c r="DK47" s="628"/>
      <c r="DL47" s="684"/>
      <c r="DM47" s="685"/>
      <c r="DN47" s="685"/>
      <c r="DO47" s="685"/>
      <c r="DP47" s="685"/>
      <c r="DQ47" s="685"/>
      <c r="DR47" s="685"/>
      <c r="DS47" s="685"/>
      <c r="DT47" s="685"/>
      <c r="DU47" s="685"/>
      <c r="DV47" s="686"/>
      <c r="DW47" s="687"/>
      <c r="DX47" s="688"/>
      <c r="DY47" s="688"/>
      <c r="DZ47" s="688"/>
      <c r="EA47" s="688"/>
      <c r="EB47" s="688"/>
      <c r="EC47" s="689"/>
    </row>
    <row r="48" spans="2:133" x14ac:dyDescent="0.15">
      <c r="CD48" s="705"/>
      <c r="CE48" s="706"/>
      <c r="CF48" s="592" t="s">
        <v>341</v>
      </c>
      <c r="CG48" s="593"/>
      <c r="CH48" s="593"/>
      <c r="CI48" s="593"/>
      <c r="CJ48" s="593"/>
      <c r="CK48" s="593"/>
      <c r="CL48" s="593"/>
      <c r="CM48" s="593"/>
      <c r="CN48" s="593"/>
      <c r="CO48" s="593"/>
      <c r="CP48" s="593"/>
      <c r="CQ48" s="594"/>
      <c r="CR48" s="595" t="s">
        <v>111</v>
      </c>
      <c r="CS48" s="596"/>
      <c r="CT48" s="596"/>
      <c r="CU48" s="596"/>
      <c r="CV48" s="596"/>
      <c r="CW48" s="596"/>
      <c r="CX48" s="596"/>
      <c r="CY48" s="597"/>
      <c r="CZ48" s="629" t="s">
        <v>111</v>
      </c>
      <c r="DA48" s="678"/>
      <c r="DB48" s="678"/>
      <c r="DC48" s="679"/>
      <c r="DD48" s="604" t="s">
        <v>111</v>
      </c>
      <c r="DE48" s="596"/>
      <c r="DF48" s="596"/>
      <c r="DG48" s="596"/>
      <c r="DH48" s="596"/>
      <c r="DI48" s="596"/>
      <c r="DJ48" s="596"/>
      <c r="DK48" s="597"/>
      <c r="DL48" s="684"/>
      <c r="DM48" s="685"/>
      <c r="DN48" s="685"/>
      <c r="DO48" s="685"/>
      <c r="DP48" s="685"/>
      <c r="DQ48" s="685"/>
      <c r="DR48" s="685"/>
      <c r="DS48" s="685"/>
      <c r="DT48" s="685"/>
      <c r="DU48" s="685"/>
      <c r="DV48" s="686"/>
      <c r="DW48" s="687"/>
      <c r="DX48" s="688"/>
      <c r="DY48" s="688"/>
      <c r="DZ48" s="688"/>
      <c r="EA48" s="688"/>
      <c r="EB48" s="688"/>
      <c r="EC48" s="689"/>
    </row>
    <row r="49" spans="82:133" ht="11.25" customHeight="1" x14ac:dyDescent="0.15">
      <c r="CD49" s="638" t="s">
        <v>342</v>
      </c>
      <c r="CE49" s="639"/>
      <c r="CF49" s="639"/>
      <c r="CG49" s="639"/>
      <c r="CH49" s="639"/>
      <c r="CI49" s="639"/>
      <c r="CJ49" s="639"/>
      <c r="CK49" s="639"/>
      <c r="CL49" s="639"/>
      <c r="CM49" s="639"/>
      <c r="CN49" s="639"/>
      <c r="CO49" s="639"/>
      <c r="CP49" s="639"/>
      <c r="CQ49" s="640"/>
      <c r="CR49" s="667">
        <v>144919701</v>
      </c>
      <c r="CS49" s="663"/>
      <c r="CT49" s="663"/>
      <c r="CU49" s="663"/>
      <c r="CV49" s="663"/>
      <c r="CW49" s="663"/>
      <c r="CX49" s="663"/>
      <c r="CY49" s="690"/>
      <c r="CZ49" s="691">
        <v>100</v>
      </c>
      <c r="DA49" s="692"/>
      <c r="DB49" s="692"/>
      <c r="DC49" s="693"/>
      <c r="DD49" s="694">
        <v>72370787</v>
      </c>
      <c r="DE49" s="663"/>
      <c r="DF49" s="663"/>
      <c r="DG49" s="663"/>
      <c r="DH49" s="663"/>
      <c r="DI49" s="663"/>
      <c r="DJ49" s="663"/>
      <c r="DK49" s="690"/>
      <c r="DL49" s="695"/>
      <c r="DM49" s="696"/>
      <c r="DN49" s="696"/>
      <c r="DO49" s="696"/>
      <c r="DP49" s="696"/>
      <c r="DQ49" s="696"/>
      <c r="DR49" s="696"/>
      <c r="DS49" s="696"/>
      <c r="DT49" s="696"/>
      <c r="DU49" s="696"/>
      <c r="DV49" s="697"/>
      <c r="DW49" s="698"/>
      <c r="DX49" s="699"/>
      <c r="DY49" s="699"/>
      <c r="DZ49" s="699"/>
      <c r="EA49" s="699"/>
      <c r="EB49" s="699"/>
      <c r="EC49" s="700"/>
    </row>
    <row r="50" spans="82:133" hidden="1" x14ac:dyDescent="0.15"/>
    <row r="51" spans="82:133" hidden="1" x14ac:dyDescent="0.15"/>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36" t="s">
        <v>344</v>
      </c>
      <c r="DK2" s="737"/>
      <c r="DL2" s="737"/>
      <c r="DM2" s="737"/>
      <c r="DN2" s="737"/>
      <c r="DO2" s="738"/>
      <c r="DP2" s="202"/>
      <c r="DQ2" s="736" t="s">
        <v>345</v>
      </c>
      <c r="DR2" s="737"/>
      <c r="DS2" s="737"/>
      <c r="DT2" s="737"/>
      <c r="DU2" s="737"/>
      <c r="DV2" s="737"/>
      <c r="DW2" s="737"/>
      <c r="DX2" s="737"/>
      <c r="DY2" s="737"/>
      <c r="DZ2" s="738"/>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739" t="s">
        <v>346</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205"/>
      <c r="BA4" s="205"/>
      <c r="BB4" s="205"/>
      <c r="BC4" s="205"/>
      <c r="BD4" s="205"/>
      <c r="BE4" s="206"/>
      <c r="BF4" s="206"/>
      <c r="BG4" s="206"/>
      <c r="BH4" s="206"/>
      <c r="BI4" s="206"/>
      <c r="BJ4" s="206"/>
      <c r="BK4" s="206"/>
      <c r="BL4" s="206"/>
      <c r="BM4" s="206"/>
      <c r="BN4" s="206"/>
      <c r="BO4" s="206"/>
      <c r="BP4" s="206"/>
      <c r="BQ4" s="205" t="s">
        <v>347</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730" t="s">
        <v>348</v>
      </c>
      <c r="B5" s="731"/>
      <c r="C5" s="731"/>
      <c r="D5" s="731"/>
      <c r="E5" s="731"/>
      <c r="F5" s="731"/>
      <c r="G5" s="731"/>
      <c r="H5" s="731"/>
      <c r="I5" s="731"/>
      <c r="J5" s="731"/>
      <c r="K5" s="731"/>
      <c r="L5" s="731"/>
      <c r="M5" s="731"/>
      <c r="N5" s="731"/>
      <c r="O5" s="731"/>
      <c r="P5" s="732"/>
      <c r="Q5" s="707" t="s">
        <v>349</v>
      </c>
      <c r="R5" s="708"/>
      <c r="S5" s="708"/>
      <c r="T5" s="708"/>
      <c r="U5" s="709"/>
      <c r="V5" s="707" t="s">
        <v>350</v>
      </c>
      <c r="W5" s="708"/>
      <c r="X5" s="708"/>
      <c r="Y5" s="708"/>
      <c r="Z5" s="709"/>
      <c r="AA5" s="707" t="s">
        <v>351</v>
      </c>
      <c r="AB5" s="708"/>
      <c r="AC5" s="708"/>
      <c r="AD5" s="708"/>
      <c r="AE5" s="708"/>
      <c r="AF5" s="740" t="s">
        <v>352</v>
      </c>
      <c r="AG5" s="708"/>
      <c r="AH5" s="708"/>
      <c r="AI5" s="708"/>
      <c r="AJ5" s="719"/>
      <c r="AK5" s="708" t="s">
        <v>353</v>
      </c>
      <c r="AL5" s="708"/>
      <c r="AM5" s="708"/>
      <c r="AN5" s="708"/>
      <c r="AO5" s="709"/>
      <c r="AP5" s="707" t="s">
        <v>354</v>
      </c>
      <c r="AQ5" s="708"/>
      <c r="AR5" s="708"/>
      <c r="AS5" s="708"/>
      <c r="AT5" s="709"/>
      <c r="AU5" s="707" t="s">
        <v>355</v>
      </c>
      <c r="AV5" s="708"/>
      <c r="AW5" s="708"/>
      <c r="AX5" s="708"/>
      <c r="AY5" s="719"/>
      <c r="AZ5" s="209"/>
      <c r="BA5" s="209"/>
      <c r="BB5" s="209"/>
      <c r="BC5" s="209"/>
      <c r="BD5" s="209"/>
      <c r="BE5" s="210"/>
      <c r="BF5" s="210"/>
      <c r="BG5" s="210"/>
      <c r="BH5" s="210"/>
      <c r="BI5" s="210"/>
      <c r="BJ5" s="210"/>
      <c r="BK5" s="210"/>
      <c r="BL5" s="210"/>
      <c r="BM5" s="210"/>
      <c r="BN5" s="210"/>
      <c r="BO5" s="210"/>
      <c r="BP5" s="210"/>
      <c r="BQ5" s="730" t="s">
        <v>356</v>
      </c>
      <c r="BR5" s="731"/>
      <c r="BS5" s="731"/>
      <c r="BT5" s="731"/>
      <c r="BU5" s="731"/>
      <c r="BV5" s="731"/>
      <c r="BW5" s="731"/>
      <c r="BX5" s="731"/>
      <c r="BY5" s="731"/>
      <c r="BZ5" s="731"/>
      <c r="CA5" s="731"/>
      <c r="CB5" s="731"/>
      <c r="CC5" s="731"/>
      <c r="CD5" s="731"/>
      <c r="CE5" s="731"/>
      <c r="CF5" s="731"/>
      <c r="CG5" s="732"/>
      <c r="CH5" s="707" t="s">
        <v>357</v>
      </c>
      <c r="CI5" s="708"/>
      <c r="CJ5" s="708"/>
      <c r="CK5" s="708"/>
      <c r="CL5" s="709"/>
      <c r="CM5" s="707" t="s">
        <v>358</v>
      </c>
      <c r="CN5" s="708"/>
      <c r="CO5" s="708"/>
      <c r="CP5" s="708"/>
      <c r="CQ5" s="709"/>
      <c r="CR5" s="707" t="s">
        <v>359</v>
      </c>
      <c r="CS5" s="708"/>
      <c r="CT5" s="708"/>
      <c r="CU5" s="708"/>
      <c r="CV5" s="709"/>
      <c r="CW5" s="707" t="s">
        <v>360</v>
      </c>
      <c r="CX5" s="708"/>
      <c r="CY5" s="708"/>
      <c r="CZ5" s="708"/>
      <c r="DA5" s="709"/>
      <c r="DB5" s="707" t="s">
        <v>361</v>
      </c>
      <c r="DC5" s="708"/>
      <c r="DD5" s="708"/>
      <c r="DE5" s="708"/>
      <c r="DF5" s="709"/>
      <c r="DG5" s="713" t="s">
        <v>362</v>
      </c>
      <c r="DH5" s="714"/>
      <c r="DI5" s="714"/>
      <c r="DJ5" s="714"/>
      <c r="DK5" s="715"/>
      <c r="DL5" s="713" t="s">
        <v>363</v>
      </c>
      <c r="DM5" s="714"/>
      <c r="DN5" s="714"/>
      <c r="DO5" s="714"/>
      <c r="DP5" s="715"/>
      <c r="DQ5" s="707" t="s">
        <v>364</v>
      </c>
      <c r="DR5" s="708"/>
      <c r="DS5" s="708"/>
      <c r="DT5" s="708"/>
      <c r="DU5" s="709"/>
      <c r="DV5" s="707" t="s">
        <v>355</v>
      </c>
      <c r="DW5" s="708"/>
      <c r="DX5" s="708"/>
      <c r="DY5" s="708"/>
      <c r="DZ5" s="719"/>
      <c r="EA5" s="207"/>
    </row>
    <row r="6" spans="1:131" s="208" customFormat="1" ht="26.25" customHeight="1" thickBot="1" x14ac:dyDescent="0.2">
      <c r="A6" s="733"/>
      <c r="B6" s="734"/>
      <c r="C6" s="734"/>
      <c r="D6" s="734"/>
      <c r="E6" s="734"/>
      <c r="F6" s="734"/>
      <c r="G6" s="734"/>
      <c r="H6" s="734"/>
      <c r="I6" s="734"/>
      <c r="J6" s="734"/>
      <c r="K6" s="734"/>
      <c r="L6" s="734"/>
      <c r="M6" s="734"/>
      <c r="N6" s="734"/>
      <c r="O6" s="734"/>
      <c r="P6" s="735"/>
      <c r="Q6" s="710"/>
      <c r="R6" s="711"/>
      <c r="S6" s="711"/>
      <c r="T6" s="711"/>
      <c r="U6" s="712"/>
      <c r="V6" s="710"/>
      <c r="W6" s="711"/>
      <c r="X6" s="711"/>
      <c r="Y6" s="711"/>
      <c r="Z6" s="712"/>
      <c r="AA6" s="710"/>
      <c r="AB6" s="711"/>
      <c r="AC6" s="711"/>
      <c r="AD6" s="711"/>
      <c r="AE6" s="711"/>
      <c r="AF6" s="741"/>
      <c r="AG6" s="711"/>
      <c r="AH6" s="711"/>
      <c r="AI6" s="711"/>
      <c r="AJ6" s="720"/>
      <c r="AK6" s="711"/>
      <c r="AL6" s="711"/>
      <c r="AM6" s="711"/>
      <c r="AN6" s="711"/>
      <c r="AO6" s="712"/>
      <c r="AP6" s="710"/>
      <c r="AQ6" s="711"/>
      <c r="AR6" s="711"/>
      <c r="AS6" s="711"/>
      <c r="AT6" s="712"/>
      <c r="AU6" s="710"/>
      <c r="AV6" s="711"/>
      <c r="AW6" s="711"/>
      <c r="AX6" s="711"/>
      <c r="AY6" s="720"/>
      <c r="AZ6" s="205"/>
      <c r="BA6" s="205"/>
      <c r="BB6" s="205"/>
      <c r="BC6" s="205"/>
      <c r="BD6" s="205"/>
      <c r="BE6" s="206"/>
      <c r="BF6" s="206"/>
      <c r="BG6" s="206"/>
      <c r="BH6" s="206"/>
      <c r="BI6" s="206"/>
      <c r="BJ6" s="206"/>
      <c r="BK6" s="206"/>
      <c r="BL6" s="206"/>
      <c r="BM6" s="206"/>
      <c r="BN6" s="206"/>
      <c r="BO6" s="206"/>
      <c r="BP6" s="206"/>
      <c r="BQ6" s="733"/>
      <c r="BR6" s="734"/>
      <c r="BS6" s="734"/>
      <c r="BT6" s="734"/>
      <c r="BU6" s="734"/>
      <c r="BV6" s="734"/>
      <c r="BW6" s="734"/>
      <c r="BX6" s="734"/>
      <c r="BY6" s="734"/>
      <c r="BZ6" s="734"/>
      <c r="CA6" s="734"/>
      <c r="CB6" s="734"/>
      <c r="CC6" s="734"/>
      <c r="CD6" s="734"/>
      <c r="CE6" s="734"/>
      <c r="CF6" s="734"/>
      <c r="CG6" s="735"/>
      <c r="CH6" s="710"/>
      <c r="CI6" s="711"/>
      <c r="CJ6" s="711"/>
      <c r="CK6" s="711"/>
      <c r="CL6" s="712"/>
      <c r="CM6" s="710"/>
      <c r="CN6" s="711"/>
      <c r="CO6" s="711"/>
      <c r="CP6" s="711"/>
      <c r="CQ6" s="712"/>
      <c r="CR6" s="710"/>
      <c r="CS6" s="711"/>
      <c r="CT6" s="711"/>
      <c r="CU6" s="711"/>
      <c r="CV6" s="712"/>
      <c r="CW6" s="710"/>
      <c r="CX6" s="711"/>
      <c r="CY6" s="711"/>
      <c r="CZ6" s="711"/>
      <c r="DA6" s="712"/>
      <c r="DB6" s="710"/>
      <c r="DC6" s="711"/>
      <c r="DD6" s="711"/>
      <c r="DE6" s="711"/>
      <c r="DF6" s="712"/>
      <c r="DG6" s="716"/>
      <c r="DH6" s="717"/>
      <c r="DI6" s="717"/>
      <c r="DJ6" s="717"/>
      <c r="DK6" s="718"/>
      <c r="DL6" s="716"/>
      <c r="DM6" s="717"/>
      <c r="DN6" s="717"/>
      <c r="DO6" s="717"/>
      <c r="DP6" s="718"/>
      <c r="DQ6" s="710"/>
      <c r="DR6" s="711"/>
      <c r="DS6" s="711"/>
      <c r="DT6" s="711"/>
      <c r="DU6" s="712"/>
      <c r="DV6" s="710"/>
      <c r="DW6" s="711"/>
      <c r="DX6" s="711"/>
      <c r="DY6" s="711"/>
      <c r="DZ6" s="720"/>
      <c r="EA6" s="207"/>
    </row>
    <row r="7" spans="1:131" s="208" customFormat="1" ht="26.25" customHeight="1" thickTop="1" x14ac:dyDescent="0.15">
      <c r="A7" s="211">
        <v>1</v>
      </c>
      <c r="B7" s="721" t="s">
        <v>365</v>
      </c>
      <c r="C7" s="722"/>
      <c r="D7" s="722"/>
      <c r="E7" s="722"/>
      <c r="F7" s="722"/>
      <c r="G7" s="722"/>
      <c r="H7" s="722"/>
      <c r="I7" s="722"/>
      <c r="J7" s="722"/>
      <c r="K7" s="722"/>
      <c r="L7" s="722"/>
      <c r="M7" s="722"/>
      <c r="N7" s="722"/>
      <c r="O7" s="722"/>
      <c r="P7" s="723"/>
      <c r="Q7" s="724">
        <v>147668</v>
      </c>
      <c r="R7" s="725"/>
      <c r="S7" s="725"/>
      <c r="T7" s="725"/>
      <c r="U7" s="725"/>
      <c r="V7" s="725">
        <v>142606</v>
      </c>
      <c r="W7" s="725"/>
      <c r="X7" s="725"/>
      <c r="Y7" s="725"/>
      <c r="Z7" s="725"/>
      <c r="AA7" s="725">
        <v>5062</v>
      </c>
      <c r="AB7" s="725"/>
      <c r="AC7" s="725"/>
      <c r="AD7" s="725"/>
      <c r="AE7" s="726"/>
      <c r="AF7" s="727">
        <v>2722</v>
      </c>
      <c r="AG7" s="728"/>
      <c r="AH7" s="728"/>
      <c r="AI7" s="728"/>
      <c r="AJ7" s="729"/>
      <c r="AK7" s="764">
        <v>2200</v>
      </c>
      <c r="AL7" s="765"/>
      <c r="AM7" s="765"/>
      <c r="AN7" s="765"/>
      <c r="AO7" s="765"/>
      <c r="AP7" s="765">
        <v>133110</v>
      </c>
      <c r="AQ7" s="765"/>
      <c r="AR7" s="765"/>
      <c r="AS7" s="765"/>
      <c r="AT7" s="765"/>
      <c r="AU7" s="766"/>
      <c r="AV7" s="766"/>
      <c r="AW7" s="766"/>
      <c r="AX7" s="766"/>
      <c r="AY7" s="767"/>
      <c r="AZ7" s="205"/>
      <c r="BA7" s="205"/>
      <c r="BB7" s="205"/>
      <c r="BC7" s="205"/>
      <c r="BD7" s="205"/>
      <c r="BE7" s="206"/>
      <c r="BF7" s="206"/>
      <c r="BG7" s="206"/>
      <c r="BH7" s="206"/>
      <c r="BI7" s="206"/>
      <c r="BJ7" s="206"/>
      <c r="BK7" s="206"/>
      <c r="BL7" s="206"/>
      <c r="BM7" s="206"/>
      <c r="BN7" s="206"/>
      <c r="BO7" s="206"/>
      <c r="BP7" s="206"/>
      <c r="BQ7" s="212">
        <v>1</v>
      </c>
      <c r="BR7" s="213"/>
      <c r="BS7" s="768" t="s">
        <v>562</v>
      </c>
      <c r="BT7" s="769"/>
      <c r="BU7" s="769"/>
      <c r="BV7" s="769"/>
      <c r="BW7" s="769"/>
      <c r="BX7" s="769"/>
      <c r="BY7" s="769"/>
      <c r="BZ7" s="769"/>
      <c r="CA7" s="769"/>
      <c r="CB7" s="769"/>
      <c r="CC7" s="769"/>
      <c r="CD7" s="769"/>
      <c r="CE7" s="769"/>
      <c r="CF7" s="769"/>
      <c r="CG7" s="770"/>
      <c r="CH7" s="761">
        <v>127</v>
      </c>
      <c r="CI7" s="762"/>
      <c r="CJ7" s="762"/>
      <c r="CK7" s="762"/>
      <c r="CL7" s="763"/>
      <c r="CM7" s="761">
        <v>395</v>
      </c>
      <c r="CN7" s="762"/>
      <c r="CO7" s="762"/>
      <c r="CP7" s="762"/>
      <c r="CQ7" s="763"/>
      <c r="CR7" s="761">
        <v>600</v>
      </c>
      <c r="CS7" s="762"/>
      <c r="CT7" s="762"/>
      <c r="CU7" s="762"/>
      <c r="CV7" s="763"/>
      <c r="CW7" s="761" t="s">
        <v>482</v>
      </c>
      <c r="CX7" s="762"/>
      <c r="CY7" s="762"/>
      <c r="CZ7" s="762"/>
      <c r="DA7" s="763"/>
      <c r="DB7" s="761" t="s">
        <v>482</v>
      </c>
      <c r="DC7" s="762"/>
      <c r="DD7" s="762"/>
      <c r="DE7" s="762"/>
      <c r="DF7" s="763"/>
      <c r="DG7" s="761" t="s">
        <v>482</v>
      </c>
      <c r="DH7" s="762"/>
      <c r="DI7" s="762"/>
      <c r="DJ7" s="762"/>
      <c r="DK7" s="763"/>
      <c r="DL7" s="761" t="s">
        <v>482</v>
      </c>
      <c r="DM7" s="762"/>
      <c r="DN7" s="762"/>
      <c r="DO7" s="762"/>
      <c r="DP7" s="763"/>
      <c r="DQ7" s="761" t="s">
        <v>482</v>
      </c>
      <c r="DR7" s="762"/>
      <c r="DS7" s="762"/>
      <c r="DT7" s="762"/>
      <c r="DU7" s="763"/>
      <c r="DV7" s="742"/>
      <c r="DW7" s="743"/>
      <c r="DX7" s="743"/>
      <c r="DY7" s="743"/>
      <c r="DZ7" s="744"/>
      <c r="EA7" s="207"/>
    </row>
    <row r="8" spans="1:131" s="208" customFormat="1" ht="26.25" customHeight="1" x14ac:dyDescent="0.15">
      <c r="A8" s="214">
        <v>2</v>
      </c>
      <c r="B8" s="745" t="s">
        <v>366</v>
      </c>
      <c r="C8" s="746"/>
      <c r="D8" s="746"/>
      <c r="E8" s="746"/>
      <c r="F8" s="746"/>
      <c r="G8" s="746"/>
      <c r="H8" s="746"/>
      <c r="I8" s="746"/>
      <c r="J8" s="746"/>
      <c r="K8" s="746"/>
      <c r="L8" s="746"/>
      <c r="M8" s="746"/>
      <c r="N8" s="746"/>
      <c r="O8" s="746"/>
      <c r="P8" s="747"/>
      <c r="Q8" s="748">
        <v>64</v>
      </c>
      <c r="R8" s="749"/>
      <c r="S8" s="749"/>
      <c r="T8" s="749"/>
      <c r="U8" s="749"/>
      <c r="V8" s="749">
        <v>54</v>
      </c>
      <c r="W8" s="749"/>
      <c r="X8" s="749"/>
      <c r="Y8" s="749"/>
      <c r="Z8" s="749"/>
      <c r="AA8" s="749">
        <v>10</v>
      </c>
      <c r="AB8" s="749"/>
      <c r="AC8" s="749"/>
      <c r="AD8" s="749"/>
      <c r="AE8" s="750"/>
      <c r="AF8" s="751">
        <v>10</v>
      </c>
      <c r="AG8" s="752"/>
      <c r="AH8" s="752"/>
      <c r="AI8" s="752"/>
      <c r="AJ8" s="753"/>
      <c r="AK8" s="754">
        <v>13</v>
      </c>
      <c r="AL8" s="755"/>
      <c r="AM8" s="755"/>
      <c r="AN8" s="755"/>
      <c r="AO8" s="755"/>
      <c r="AP8" s="755" t="s">
        <v>544</v>
      </c>
      <c r="AQ8" s="755"/>
      <c r="AR8" s="755"/>
      <c r="AS8" s="755"/>
      <c r="AT8" s="755"/>
      <c r="AU8" s="756"/>
      <c r="AV8" s="756"/>
      <c r="AW8" s="756"/>
      <c r="AX8" s="756"/>
      <c r="AY8" s="757"/>
      <c r="AZ8" s="205"/>
      <c r="BA8" s="205"/>
      <c r="BB8" s="205"/>
      <c r="BC8" s="205"/>
      <c r="BD8" s="205"/>
      <c r="BE8" s="206"/>
      <c r="BF8" s="206"/>
      <c r="BG8" s="206"/>
      <c r="BH8" s="206"/>
      <c r="BI8" s="206"/>
      <c r="BJ8" s="206"/>
      <c r="BK8" s="206"/>
      <c r="BL8" s="206"/>
      <c r="BM8" s="206"/>
      <c r="BN8" s="206"/>
      <c r="BO8" s="206"/>
      <c r="BP8" s="206"/>
      <c r="BQ8" s="215">
        <v>2</v>
      </c>
      <c r="BR8" s="216"/>
      <c r="BS8" s="758" t="s">
        <v>563</v>
      </c>
      <c r="BT8" s="759"/>
      <c r="BU8" s="759"/>
      <c r="BV8" s="759"/>
      <c r="BW8" s="759"/>
      <c r="BX8" s="759"/>
      <c r="BY8" s="759"/>
      <c r="BZ8" s="759"/>
      <c r="CA8" s="759"/>
      <c r="CB8" s="759"/>
      <c r="CC8" s="759"/>
      <c r="CD8" s="759"/>
      <c r="CE8" s="759"/>
      <c r="CF8" s="759"/>
      <c r="CG8" s="760"/>
      <c r="CH8" s="771">
        <v>1</v>
      </c>
      <c r="CI8" s="772"/>
      <c r="CJ8" s="772"/>
      <c r="CK8" s="772"/>
      <c r="CL8" s="773"/>
      <c r="CM8" s="771">
        <v>494</v>
      </c>
      <c r="CN8" s="772"/>
      <c r="CO8" s="772"/>
      <c r="CP8" s="772"/>
      <c r="CQ8" s="773"/>
      <c r="CR8" s="771">
        <v>10</v>
      </c>
      <c r="CS8" s="772"/>
      <c r="CT8" s="772"/>
      <c r="CU8" s="772"/>
      <c r="CV8" s="773"/>
      <c r="CW8" s="771" t="s">
        <v>482</v>
      </c>
      <c r="CX8" s="772"/>
      <c r="CY8" s="772"/>
      <c r="CZ8" s="772"/>
      <c r="DA8" s="773"/>
      <c r="DB8" s="771" t="s">
        <v>482</v>
      </c>
      <c r="DC8" s="772"/>
      <c r="DD8" s="772"/>
      <c r="DE8" s="772"/>
      <c r="DF8" s="773"/>
      <c r="DG8" s="771" t="s">
        <v>482</v>
      </c>
      <c r="DH8" s="772"/>
      <c r="DI8" s="772"/>
      <c r="DJ8" s="772"/>
      <c r="DK8" s="773"/>
      <c r="DL8" s="771" t="s">
        <v>482</v>
      </c>
      <c r="DM8" s="772"/>
      <c r="DN8" s="772"/>
      <c r="DO8" s="772"/>
      <c r="DP8" s="773"/>
      <c r="DQ8" s="771" t="s">
        <v>482</v>
      </c>
      <c r="DR8" s="772"/>
      <c r="DS8" s="772"/>
      <c r="DT8" s="772"/>
      <c r="DU8" s="773"/>
      <c r="DV8" s="774"/>
      <c r="DW8" s="775"/>
      <c r="DX8" s="775"/>
      <c r="DY8" s="775"/>
      <c r="DZ8" s="776"/>
      <c r="EA8" s="207"/>
    </row>
    <row r="9" spans="1:131" s="208" customFormat="1" ht="26.25" customHeight="1" x14ac:dyDescent="0.15">
      <c r="A9" s="214">
        <v>3</v>
      </c>
      <c r="B9" s="745" t="s">
        <v>367</v>
      </c>
      <c r="C9" s="746"/>
      <c r="D9" s="746"/>
      <c r="E9" s="746"/>
      <c r="F9" s="746"/>
      <c r="G9" s="746"/>
      <c r="H9" s="746"/>
      <c r="I9" s="746"/>
      <c r="J9" s="746"/>
      <c r="K9" s="746"/>
      <c r="L9" s="746"/>
      <c r="M9" s="746"/>
      <c r="N9" s="746"/>
      <c r="O9" s="746"/>
      <c r="P9" s="747"/>
      <c r="Q9" s="748">
        <v>2280</v>
      </c>
      <c r="R9" s="749"/>
      <c r="S9" s="749"/>
      <c r="T9" s="749"/>
      <c r="U9" s="749"/>
      <c r="V9" s="749">
        <v>2225</v>
      </c>
      <c r="W9" s="749"/>
      <c r="X9" s="749"/>
      <c r="Y9" s="749"/>
      <c r="Z9" s="749"/>
      <c r="AA9" s="749">
        <v>55</v>
      </c>
      <c r="AB9" s="749"/>
      <c r="AC9" s="749"/>
      <c r="AD9" s="749"/>
      <c r="AE9" s="750"/>
      <c r="AF9" s="751">
        <v>0</v>
      </c>
      <c r="AG9" s="752"/>
      <c r="AH9" s="752"/>
      <c r="AI9" s="752"/>
      <c r="AJ9" s="753"/>
      <c r="AK9" s="754">
        <v>306</v>
      </c>
      <c r="AL9" s="755"/>
      <c r="AM9" s="755"/>
      <c r="AN9" s="755"/>
      <c r="AO9" s="755"/>
      <c r="AP9" s="755">
        <v>2970</v>
      </c>
      <c r="AQ9" s="755"/>
      <c r="AR9" s="755"/>
      <c r="AS9" s="755"/>
      <c r="AT9" s="755"/>
      <c r="AU9" s="756"/>
      <c r="AV9" s="756"/>
      <c r="AW9" s="756"/>
      <c r="AX9" s="756"/>
      <c r="AY9" s="757"/>
      <c r="AZ9" s="205"/>
      <c r="BA9" s="205"/>
      <c r="BB9" s="205"/>
      <c r="BC9" s="205"/>
      <c r="BD9" s="205"/>
      <c r="BE9" s="206"/>
      <c r="BF9" s="206"/>
      <c r="BG9" s="206"/>
      <c r="BH9" s="206"/>
      <c r="BI9" s="206"/>
      <c r="BJ9" s="206"/>
      <c r="BK9" s="206"/>
      <c r="BL9" s="206"/>
      <c r="BM9" s="206"/>
      <c r="BN9" s="206"/>
      <c r="BO9" s="206"/>
      <c r="BP9" s="206"/>
      <c r="BQ9" s="215">
        <v>3</v>
      </c>
      <c r="BR9" s="216"/>
      <c r="BS9" s="758" t="s">
        <v>564</v>
      </c>
      <c r="BT9" s="759"/>
      <c r="BU9" s="759"/>
      <c r="BV9" s="759"/>
      <c r="BW9" s="759"/>
      <c r="BX9" s="759"/>
      <c r="BY9" s="759"/>
      <c r="BZ9" s="759"/>
      <c r="CA9" s="759"/>
      <c r="CB9" s="759"/>
      <c r="CC9" s="759"/>
      <c r="CD9" s="759"/>
      <c r="CE9" s="759"/>
      <c r="CF9" s="759"/>
      <c r="CG9" s="760"/>
      <c r="CH9" s="771">
        <v>11</v>
      </c>
      <c r="CI9" s="772"/>
      <c r="CJ9" s="772"/>
      <c r="CK9" s="772"/>
      <c r="CL9" s="773"/>
      <c r="CM9" s="771">
        <v>6907</v>
      </c>
      <c r="CN9" s="772"/>
      <c r="CO9" s="772"/>
      <c r="CP9" s="772"/>
      <c r="CQ9" s="773"/>
      <c r="CR9" s="771">
        <v>1299</v>
      </c>
      <c r="CS9" s="772"/>
      <c r="CT9" s="772"/>
      <c r="CU9" s="772"/>
      <c r="CV9" s="773"/>
      <c r="CW9" s="771">
        <v>276</v>
      </c>
      <c r="CX9" s="772"/>
      <c r="CY9" s="772"/>
      <c r="CZ9" s="772"/>
      <c r="DA9" s="773"/>
      <c r="DB9" s="771" t="s">
        <v>482</v>
      </c>
      <c r="DC9" s="772"/>
      <c r="DD9" s="772"/>
      <c r="DE9" s="772"/>
      <c r="DF9" s="773"/>
      <c r="DG9" s="771" t="s">
        <v>482</v>
      </c>
      <c r="DH9" s="772"/>
      <c r="DI9" s="772"/>
      <c r="DJ9" s="772"/>
      <c r="DK9" s="773"/>
      <c r="DL9" s="771" t="s">
        <v>482</v>
      </c>
      <c r="DM9" s="772"/>
      <c r="DN9" s="772"/>
      <c r="DO9" s="772"/>
      <c r="DP9" s="773"/>
      <c r="DQ9" s="771" t="s">
        <v>482</v>
      </c>
      <c r="DR9" s="772"/>
      <c r="DS9" s="772"/>
      <c r="DT9" s="772"/>
      <c r="DU9" s="773"/>
      <c r="DV9" s="774"/>
      <c r="DW9" s="775"/>
      <c r="DX9" s="775"/>
      <c r="DY9" s="775"/>
      <c r="DZ9" s="776"/>
      <c r="EA9" s="207"/>
    </row>
    <row r="10" spans="1:131" s="208" customFormat="1" ht="26.25" customHeight="1" x14ac:dyDescent="0.15">
      <c r="A10" s="214">
        <v>4</v>
      </c>
      <c r="B10" s="745" t="s">
        <v>368</v>
      </c>
      <c r="C10" s="746"/>
      <c r="D10" s="746"/>
      <c r="E10" s="746"/>
      <c r="F10" s="746"/>
      <c r="G10" s="746"/>
      <c r="H10" s="746"/>
      <c r="I10" s="746"/>
      <c r="J10" s="746"/>
      <c r="K10" s="746"/>
      <c r="L10" s="746"/>
      <c r="M10" s="746"/>
      <c r="N10" s="746"/>
      <c r="O10" s="746"/>
      <c r="P10" s="747"/>
      <c r="Q10" s="748">
        <v>299</v>
      </c>
      <c r="R10" s="749"/>
      <c r="S10" s="749"/>
      <c r="T10" s="749"/>
      <c r="U10" s="749"/>
      <c r="V10" s="749">
        <v>299</v>
      </c>
      <c r="W10" s="749"/>
      <c r="X10" s="749"/>
      <c r="Y10" s="749"/>
      <c r="Z10" s="749"/>
      <c r="AA10" s="749" t="s">
        <v>545</v>
      </c>
      <c r="AB10" s="749"/>
      <c r="AC10" s="749"/>
      <c r="AD10" s="749"/>
      <c r="AE10" s="750"/>
      <c r="AF10" s="751" t="s">
        <v>111</v>
      </c>
      <c r="AG10" s="752"/>
      <c r="AH10" s="752"/>
      <c r="AI10" s="752"/>
      <c r="AJ10" s="753"/>
      <c r="AK10" s="754" t="s">
        <v>547</v>
      </c>
      <c r="AL10" s="755"/>
      <c r="AM10" s="755"/>
      <c r="AN10" s="755"/>
      <c r="AO10" s="755"/>
      <c r="AP10" s="755">
        <v>1353</v>
      </c>
      <c r="AQ10" s="755"/>
      <c r="AR10" s="755"/>
      <c r="AS10" s="755"/>
      <c r="AT10" s="755"/>
      <c r="AU10" s="756"/>
      <c r="AV10" s="756"/>
      <c r="AW10" s="756"/>
      <c r="AX10" s="756"/>
      <c r="AY10" s="757"/>
      <c r="AZ10" s="205"/>
      <c r="BA10" s="205"/>
      <c r="BB10" s="205"/>
      <c r="BC10" s="205"/>
      <c r="BD10" s="205"/>
      <c r="BE10" s="206"/>
      <c r="BF10" s="206"/>
      <c r="BG10" s="206"/>
      <c r="BH10" s="206"/>
      <c r="BI10" s="206"/>
      <c r="BJ10" s="206"/>
      <c r="BK10" s="206"/>
      <c r="BL10" s="206"/>
      <c r="BM10" s="206"/>
      <c r="BN10" s="206"/>
      <c r="BO10" s="206"/>
      <c r="BP10" s="206"/>
      <c r="BQ10" s="215">
        <v>4</v>
      </c>
      <c r="BR10" s="216"/>
      <c r="BS10" s="758"/>
      <c r="BT10" s="759"/>
      <c r="BU10" s="759"/>
      <c r="BV10" s="759"/>
      <c r="BW10" s="759"/>
      <c r="BX10" s="759"/>
      <c r="BY10" s="759"/>
      <c r="BZ10" s="759"/>
      <c r="CA10" s="759"/>
      <c r="CB10" s="759"/>
      <c r="CC10" s="759"/>
      <c r="CD10" s="759"/>
      <c r="CE10" s="759"/>
      <c r="CF10" s="759"/>
      <c r="CG10" s="760"/>
      <c r="CH10" s="771"/>
      <c r="CI10" s="772"/>
      <c r="CJ10" s="772"/>
      <c r="CK10" s="772"/>
      <c r="CL10" s="773"/>
      <c r="CM10" s="771"/>
      <c r="CN10" s="772"/>
      <c r="CO10" s="772"/>
      <c r="CP10" s="772"/>
      <c r="CQ10" s="773"/>
      <c r="CR10" s="771"/>
      <c r="CS10" s="772"/>
      <c r="CT10" s="772"/>
      <c r="CU10" s="772"/>
      <c r="CV10" s="773"/>
      <c r="CW10" s="771"/>
      <c r="CX10" s="772"/>
      <c r="CY10" s="772"/>
      <c r="CZ10" s="772"/>
      <c r="DA10" s="773"/>
      <c r="DB10" s="771"/>
      <c r="DC10" s="772"/>
      <c r="DD10" s="772"/>
      <c r="DE10" s="772"/>
      <c r="DF10" s="773"/>
      <c r="DG10" s="771"/>
      <c r="DH10" s="772"/>
      <c r="DI10" s="772"/>
      <c r="DJ10" s="772"/>
      <c r="DK10" s="773"/>
      <c r="DL10" s="771"/>
      <c r="DM10" s="772"/>
      <c r="DN10" s="772"/>
      <c r="DO10" s="772"/>
      <c r="DP10" s="773"/>
      <c r="DQ10" s="771"/>
      <c r="DR10" s="772"/>
      <c r="DS10" s="772"/>
      <c r="DT10" s="772"/>
      <c r="DU10" s="773"/>
      <c r="DV10" s="774"/>
      <c r="DW10" s="775"/>
      <c r="DX10" s="775"/>
      <c r="DY10" s="775"/>
      <c r="DZ10" s="776"/>
      <c r="EA10" s="207"/>
    </row>
    <row r="11" spans="1:131" s="208" customFormat="1" ht="26.25" customHeight="1" x14ac:dyDescent="0.15">
      <c r="A11" s="214">
        <v>5</v>
      </c>
      <c r="B11" s="745" t="s">
        <v>369</v>
      </c>
      <c r="C11" s="746"/>
      <c r="D11" s="746"/>
      <c r="E11" s="746"/>
      <c r="F11" s="746"/>
      <c r="G11" s="746"/>
      <c r="H11" s="746"/>
      <c r="I11" s="746"/>
      <c r="J11" s="746"/>
      <c r="K11" s="746"/>
      <c r="L11" s="746"/>
      <c r="M11" s="746"/>
      <c r="N11" s="746"/>
      <c r="O11" s="746"/>
      <c r="P11" s="747"/>
      <c r="Q11" s="748">
        <v>259</v>
      </c>
      <c r="R11" s="749"/>
      <c r="S11" s="749"/>
      <c r="T11" s="749"/>
      <c r="U11" s="749"/>
      <c r="V11" s="749">
        <v>105</v>
      </c>
      <c r="W11" s="749"/>
      <c r="X11" s="749"/>
      <c r="Y11" s="749"/>
      <c r="Z11" s="749"/>
      <c r="AA11" s="749">
        <v>154</v>
      </c>
      <c r="AB11" s="749"/>
      <c r="AC11" s="749"/>
      <c r="AD11" s="749"/>
      <c r="AE11" s="750"/>
      <c r="AF11" s="751">
        <v>1</v>
      </c>
      <c r="AG11" s="752"/>
      <c r="AH11" s="752"/>
      <c r="AI11" s="752"/>
      <c r="AJ11" s="753"/>
      <c r="AK11" s="754">
        <v>68</v>
      </c>
      <c r="AL11" s="755"/>
      <c r="AM11" s="755"/>
      <c r="AN11" s="755"/>
      <c r="AO11" s="755"/>
      <c r="AP11" s="755">
        <v>421</v>
      </c>
      <c r="AQ11" s="755"/>
      <c r="AR11" s="755"/>
      <c r="AS11" s="755"/>
      <c r="AT11" s="755"/>
      <c r="AU11" s="756"/>
      <c r="AV11" s="756"/>
      <c r="AW11" s="756"/>
      <c r="AX11" s="756"/>
      <c r="AY11" s="757"/>
      <c r="AZ11" s="205"/>
      <c r="BA11" s="205"/>
      <c r="BB11" s="205"/>
      <c r="BC11" s="205"/>
      <c r="BD11" s="205"/>
      <c r="BE11" s="206"/>
      <c r="BF11" s="206"/>
      <c r="BG11" s="206"/>
      <c r="BH11" s="206"/>
      <c r="BI11" s="206"/>
      <c r="BJ11" s="206"/>
      <c r="BK11" s="206"/>
      <c r="BL11" s="206"/>
      <c r="BM11" s="206"/>
      <c r="BN11" s="206"/>
      <c r="BO11" s="206"/>
      <c r="BP11" s="206"/>
      <c r="BQ11" s="215">
        <v>5</v>
      </c>
      <c r="BR11" s="216"/>
      <c r="BS11" s="758"/>
      <c r="BT11" s="759"/>
      <c r="BU11" s="759"/>
      <c r="BV11" s="759"/>
      <c r="BW11" s="759"/>
      <c r="BX11" s="759"/>
      <c r="BY11" s="759"/>
      <c r="BZ11" s="759"/>
      <c r="CA11" s="759"/>
      <c r="CB11" s="759"/>
      <c r="CC11" s="759"/>
      <c r="CD11" s="759"/>
      <c r="CE11" s="759"/>
      <c r="CF11" s="759"/>
      <c r="CG11" s="760"/>
      <c r="CH11" s="771"/>
      <c r="CI11" s="772"/>
      <c r="CJ11" s="772"/>
      <c r="CK11" s="772"/>
      <c r="CL11" s="773"/>
      <c r="CM11" s="771"/>
      <c r="CN11" s="772"/>
      <c r="CO11" s="772"/>
      <c r="CP11" s="772"/>
      <c r="CQ11" s="773"/>
      <c r="CR11" s="771"/>
      <c r="CS11" s="772"/>
      <c r="CT11" s="772"/>
      <c r="CU11" s="772"/>
      <c r="CV11" s="773"/>
      <c r="CW11" s="771"/>
      <c r="CX11" s="772"/>
      <c r="CY11" s="772"/>
      <c r="CZ11" s="772"/>
      <c r="DA11" s="773"/>
      <c r="DB11" s="771"/>
      <c r="DC11" s="772"/>
      <c r="DD11" s="772"/>
      <c r="DE11" s="772"/>
      <c r="DF11" s="773"/>
      <c r="DG11" s="771"/>
      <c r="DH11" s="772"/>
      <c r="DI11" s="772"/>
      <c r="DJ11" s="772"/>
      <c r="DK11" s="773"/>
      <c r="DL11" s="771"/>
      <c r="DM11" s="772"/>
      <c r="DN11" s="772"/>
      <c r="DO11" s="772"/>
      <c r="DP11" s="773"/>
      <c r="DQ11" s="771"/>
      <c r="DR11" s="772"/>
      <c r="DS11" s="772"/>
      <c r="DT11" s="772"/>
      <c r="DU11" s="773"/>
      <c r="DV11" s="774"/>
      <c r="DW11" s="775"/>
      <c r="DX11" s="775"/>
      <c r="DY11" s="775"/>
      <c r="DZ11" s="776"/>
      <c r="EA11" s="207"/>
    </row>
    <row r="12" spans="1:131" s="208" customFormat="1" ht="26.25" customHeight="1" x14ac:dyDescent="0.15">
      <c r="A12" s="214">
        <v>6</v>
      </c>
      <c r="B12" s="745"/>
      <c r="C12" s="746"/>
      <c r="D12" s="746"/>
      <c r="E12" s="746"/>
      <c r="F12" s="746"/>
      <c r="G12" s="746"/>
      <c r="H12" s="746"/>
      <c r="I12" s="746"/>
      <c r="J12" s="746"/>
      <c r="K12" s="746"/>
      <c r="L12" s="746"/>
      <c r="M12" s="746"/>
      <c r="N12" s="746"/>
      <c r="O12" s="746"/>
      <c r="P12" s="747"/>
      <c r="Q12" s="748"/>
      <c r="R12" s="749"/>
      <c r="S12" s="749"/>
      <c r="T12" s="749"/>
      <c r="U12" s="749"/>
      <c r="V12" s="749"/>
      <c r="W12" s="749"/>
      <c r="X12" s="749"/>
      <c r="Y12" s="749"/>
      <c r="Z12" s="749"/>
      <c r="AA12" s="749"/>
      <c r="AB12" s="749"/>
      <c r="AC12" s="749"/>
      <c r="AD12" s="749"/>
      <c r="AE12" s="750"/>
      <c r="AF12" s="751"/>
      <c r="AG12" s="752"/>
      <c r="AH12" s="752"/>
      <c r="AI12" s="752"/>
      <c r="AJ12" s="753"/>
      <c r="AK12" s="754"/>
      <c r="AL12" s="755"/>
      <c r="AM12" s="755"/>
      <c r="AN12" s="755"/>
      <c r="AO12" s="755"/>
      <c r="AP12" s="755"/>
      <c r="AQ12" s="755"/>
      <c r="AR12" s="755"/>
      <c r="AS12" s="755"/>
      <c r="AT12" s="755"/>
      <c r="AU12" s="756"/>
      <c r="AV12" s="756"/>
      <c r="AW12" s="756"/>
      <c r="AX12" s="756"/>
      <c r="AY12" s="757"/>
      <c r="AZ12" s="205"/>
      <c r="BA12" s="205"/>
      <c r="BB12" s="205"/>
      <c r="BC12" s="205"/>
      <c r="BD12" s="205"/>
      <c r="BE12" s="206"/>
      <c r="BF12" s="206"/>
      <c r="BG12" s="206"/>
      <c r="BH12" s="206"/>
      <c r="BI12" s="206"/>
      <c r="BJ12" s="206"/>
      <c r="BK12" s="206"/>
      <c r="BL12" s="206"/>
      <c r="BM12" s="206"/>
      <c r="BN12" s="206"/>
      <c r="BO12" s="206"/>
      <c r="BP12" s="206"/>
      <c r="BQ12" s="215">
        <v>6</v>
      </c>
      <c r="BR12" s="216"/>
      <c r="BS12" s="758"/>
      <c r="BT12" s="759"/>
      <c r="BU12" s="759"/>
      <c r="BV12" s="759"/>
      <c r="BW12" s="759"/>
      <c r="BX12" s="759"/>
      <c r="BY12" s="759"/>
      <c r="BZ12" s="759"/>
      <c r="CA12" s="759"/>
      <c r="CB12" s="759"/>
      <c r="CC12" s="759"/>
      <c r="CD12" s="759"/>
      <c r="CE12" s="759"/>
      <c r="CF12" s="759"/>
      <c r="CG12" s="760"/>
      <c r="CH12" s="771"/>
      <c r="CI12" s="772"/>
      <c r="CJ12" s="772"/>
      <c r="CK12" s="772"/>
      <c r="CL12" s="773"/>
      <c r="CM12" s="771"/>
      <c r="CN12" s="772"/>
      <c r="CO12" s="772"/>
      <c r="CP12" s="772"/>
      <c r="CQ12" s="773"/>
      <c r="CR12" s="771"/>
      <c r="CS12" s="772"/>
      <c r="CT12" s="772"/>
      <c r="CU12" s="772"/>
      <c r="CV12" s="773"/>
      <c r="CW12" s="771"/>
      <c r="CX12" s="772"/>
      <c r="CY12" s="772"/>
      <c r="CZ12" s="772"/>
      <c r="DA12" s="773"/>
      <c r="DB12" s="771"/>
      <c r="DC12" s="772"/>
      <c r="DD12" s="772"/>
      <c r="DE12" s="772"/>
      <c r="DF12" s="773"/>
      <c r="DG12" s="771"/>
      <c r="DH12" s="772"/>
      <c r="DI12" s="772"/>
      <c r="DJ12" s="772"/>
      <c r="DK12" s="773"/>
      <c r="DL12" s="771"/>
      <c r="DM12" s="772"/>
      <c r="DN12" s="772"/>
      <c r="DO12" s="772"/>
      <c r="DP12" s="773"/>
      <c r="DQ12" s="771"/>
      <c r="DR12" s="772"/>
      <c r="DS12" s="772"/>
      <c r="DT12" s="772"/>
      <c r="DU12" s="773"/>
      <c r="DV12" s="774"/>
      <c r="DW12" s="775"/>
      <c r="DX12" s="775"/>
      <c r="DY12" s="775"/>
      <c r="DZ12" s="776"/>
      <c r="EA12" s="207"/>
    </row>
    <row r="13" spans="1:131" s="208" customFormat="1" ht="26.25" customHeight="1" x14ac:dyDescent="0.15">
      <c r="A13" s="214">
        <v>7</v>
      </c>
      <c r="B13" s="745"/>
      <c r="C13" s="746"/>
      <c r="D13" s="746"/>
      <c r="E13" s="746"/>
      <c r="F13" s="746"/>
      <c r="G13" s="746"/>
      <c r="H13" s="746"/>
      <c r="I13" s="746"/>
      <c r="J13" s="746"/>
      <c r="K13" s="746"/>
      <c r="L13" s="746"/>
      <c r="M13" s="746"/>
      <c r="N13" s="746"/>
      <c r="O13" s="746"/>
      <c r="P13" s="747"/>
      <c r="Q13" s="748"/>
      <c r="R13" s="749"/>
      <c r="S13" s="749"/>
      <c r="T13" s="749"/>
      <c r="U13" s="749"/>
      <c r="V13" s="749"/>
      <c r="W13" s="749"/>
      <c r="X13" s="749"/>
      <c r="Y13" s="749"/>
      <c r="Z13" s="749"/>
      <c r="AA13" s="749"/>
      <c r="AB13" s="749"/>
      <c r="AC13" s="749"/>
      <c r="AD13" s="749"/>
      <c r="AE13" s="750"/>
      <c r="AF13" s="751"/>
      <c r="AG13" s="752"/>
      <c r="AH13" s="752"/>
      <c r="AI13" s="752"/>
      <c r="AJ13" s="753"/>
      <c r="AK13" s="754"/>
      <c r="AL13" s="755"/>
      <c r="AM13" s="755"/>
      <c r="AN13" s="755"/>
      <c r="AO13" s="755"/>
      <c r="AP13" s="755"/>
      <c r="AQ13" s="755"/>
      <c r="AR13" s="755"/>
      <c r="AS13" s="755"/>
      <c r="AT13" s="755"/>
      <c r="AU13" s="756"/>
      <c r="AV13" s="756"/>
      <c r="AW13" s="756"/>
      <c r="AX13" s="756"/>
      <c r="AY13" s="757"/>
      <c r="AZ13" s="205"/>
      <c r="BA13" s="205"/>
      <c r="BB13" s="205"/>
      <c r="BC13" s="205"/>
      <c r="BD13" s="205"/>
      <c r="BE13" s="206"/>
      <c r="BF13" s="206"/>
      <c r="BG13" s="206"/>
      <c r="BH13" s="206"/>
      <c r="BI13" s="206"/>
      <c r="BJ13" s="206"/>
      <c r="BK13" s="206"/>
      <c r="BL13" s="206"/>
      <c r="BM13" s="206"/>
      <c r="BN13" s="206"/>
      <c r="BO13" s="206"/>
      <c r="BP13" s="206"/>
      <c r="BQ13" s="215">
        <v>7</v>
      </c>
      <c r="BR13" s="216"/>
      <c r="BS13" s="758"/>
      <c r="BT13" s="759"/>
      <c r="BU13" s="759"/>
      <c r="BV13" s="759"/>
      <c r="BW13" s="759"/>
      <c r="BX13" s="759"/>
      <c r="BY13" s="759"/>
      <c r="BZ13" s="759"/>
      <c r="CA13" s="759"/>
      <c r="CB13" s="759"/>
      <c r="CC13" s="759"/>
      <c r="CD13" s="759"/>
      <c r="CE13" s="759"/>
      <c r="CF13" s="759"/>
      <c r="CG13" s="760"/>
      <c r="CH13" s="771"/>
      <c r="CI13" s="772"/>
      <c r="CJ13" s="772"/>
      <c r="CK13" s="772"/>
      <c r="CL13" s="773"/>
      <c r="CM13" s="771"/>
      <c r="CN13" s="772"/>
      <c r="CO13" s="772"/>
      <c r="CP13" s="772"/>
      <c r="CQ13" s="773"/>
      <c r="CR13" s="771"/>
      <c r="CS13" s="772"/>
      <c r="CT13" s="772"/>
      <c r="CU13" s="772"/>
      <c r="CV13" s="773"/>
      <c r="CW13" s="771"/>
      <c r="CX13" s="772"/>
      <c r="CY13" s="772"/>
      <c r="CZ13" s="772"/>
      <c r="DA13" s="773"/>
      <c r="DB13" s="771"/>
      <c r="DC13" s="772"/>
      <c r="DD13" s="772"/>
      <c r="DE13" s="772"/>
      <c r="DF13" s="773"/>
      <c r="DG13" s="771"/>
      <c r="DH13" s="772"/>
      <c r="DI13" s="772"/>
      <c r="DJ13" s="772"/>
      <c r="DK13" s="773"/>
      <c r="DL13" s="771"/>
      <c r="DM13" s="772"/>
      <c r="DN13" s="772"/>
      <c r="DO13" s="772"/>
      <c r="DP13" s="773"/>
      <c r="DQ13" s="771"/>
      <c r="DR13" s="772"/>
      <c r="DS13" s="772"/>
      <c r="DT13" s="772"/>
      <c r="DU13" s="773"/>
      <c r="DV13" s="774"/>
      <c r="DW13" s="775"/>
      <c r="DX13" s="775"/>
      <c r="DY13" s="775"/>
      <c r="DZ13" s="776"/>
      <c r="EA13" s="207"/>
    </row>
    <row r="14" spans="1:131" s="208" customFormat="1" ht="26.25" customHeight="1" x14ac:dyDescent="0.15">
      <c r="A14" s="214">
        <v>8</v>
      </c>
      <c r="B14" s="745"/>
      <c r="C14" s="746"/>
      <c r="D14" s="746"/>
      <c r="E14" s="746"/>
      <c r="F14" s="746"/>
      <c r="G14" s="746"/>
      <c r="H14" s="746"/>
      <c r="I14" s="746"/>
      <c r="J14" s="746"/>
      <c r="K14" s="746"/>
      <c r="L14" s="746"/>
      <c r="M14" s="746"/>
      <c r="N14" s="746"/>
      <c r="O14" s="746"/>
      <c r="P14" s="747"/>
      <c r="Q14" s="748"/>
      <c r="R14" s="749"/>
      <c r="S14" s="749"/>
      <c r="T14" s="749"/>
      <c r="U14" s="749"/>
      <c r="V14" s="749"/>
      <c r="W14" s="749"/>
      <c r="X14" s="749"/>
      <c r="Y14" s="749"/>
      <c r="Z14" s="749"/>
      <c r="AA14" s="749"/>
      <c r="AB14" s="749"/>
      <c r="AC14" s="749"/>
      <c r="AD14" s="749"/>
      <c r="AE14" s="750"/>
      <c r="AF14" s="751"/>
      <c r="AG14" s="752"/>
      <c r="AH14" s="752"/>
      <c r="AI14" s="752"/>
      <c r="AJ14" s="753"/>
      <c r="AK14" s="754"/>
      <c r="AL14" s="755"/>
      <c r="AM14" s="755"/>
      <c r="AN14" s="755"/>
      <c r="AO14" s="755"/>
      <c r="AP14" s="755"/>
      <c r="AQ14" s="755"/>
      <c r="AR14" s="755"/>
      <c r="AS14" s="755"/>
      <c r="AT14" s="755"/>
      <c r="AU14" s="756"/>
      <c r="AV14" s="756"/>
      <c r="AW14" s="756"/>
      <c r="AX14" s="756"/>
      <c r="AY14" s="757"/>
      <c r="AZ14" s="205"/>
      <c r="BA14" s="205"/>
      <c r="BB14" s="205"/>
      <c r="BC14" s="205"/>
      <c r="BD14" s="205"/>
      <c r="BE14" s="206"/>
      <c r="BF14" s="206"/>
      <c r="BG14" s="206"/>
      <c r="BH14" s="206"/>
      <c r="BI14" s="206"/>
      <c r="BJ14" s="206"/>
      <c r="BK14" s="206"/>
      <c r="BL14" s="206"/>
      <c r="BM14" s="206"/>
      <c r="BN14" s="206"/>
      <c r="BO14" s="206"/>
      <c r="BP14" s="206"/>
      <c r="BQ14" s="215">
        <v>8</v>
      </c>
      <c r="BR14" s="216"/>
      <c r="BS14" s="758"/>
      <c r="BT14" s="759"/>
      <c r="BU14" s="759"/>
      <c r="BV14" s="759"/>
      <c r="BW14" s="759"/>
      <c r="BX14" s="759"/>
      <c r="BY14" s="759"/>
      <c r="BZ14" s="759"/>
      <c r="CA14" s="759"/>
      <c r="CB14" s="759"/>
      <c r="CC14" s="759"/>
      <c r="CD14" s="759"/>
      <c r="CE14" s="759"/>
      <c r="CF14" s="759"/>
      <c r="CG14" s="760"/>
      <c r="CH14" s="771"/>
      <c r="CI14" s="772"/>
      <c r="CJ14" s="772"/>
      <c r="CK14" s="772"/>
      <c r="CL14" s="773"/>
      <c r="CM14" s="771"/>
      <c r="CN14" s="772"/>
      <c r="CO14" s="772"/>
      <c r="CP14" s="772"/>
      <c r="CQ14" s="773"/>
      <c r="CR14" s="771"/>
      <c r="CS14" s="772"/>
      <c r="CT14" s="772"/>
      <c r="CU14" s="772"/>
      <c r="CV14" s="773"/>
      <c r="CW14" s="771"/>
      <c r="CX14" s="772"/>
      <c r="CY14" s="772"/>
      <c r="CZ14" s="772"/>
      <c r="DA14" s="773"/>
      <c r="DB14" s="771"/>
      <c r="DC14" s="772"/>
      <c r="DD14" s="772"/>
      <c r="DE14" s="772"/>
      <c r="DF14" s="773"/>
      <c r="DG14" s="771"/>
      <c r="DH14" s="772"/>
      <c r="DI14" s="772"/>
      <c r="DJ14" s="772"/>
      <c r="DK14" s="773"/>
      <c r="DL14" s="771"/>
      <c r="DM14" s="772"/>
      <c r="DN14" s="772"/>
      <c r="DO14" s="772"/>
      <c r="DP14" s="773"/>
      <c r="DQ14" s="771"/>
      <c r="DR14" s="772"/>
      <c r="DS14" s="772"/>
      <c r="DT14" s="772"/>
      <c r="DU14" s="773"/>
      <c r="DV14" s="774"/>
      <c r="DW14" s="775"/>
      <c r="DX14" s="775"/>
      <c r="DY14" s="775"/>
      <c r="DZ14" s="776"/>
      <c r="EA14" s="207"/>
    </row>
    <row r="15" spans="1:131" s="208" customFormat="1" ht="26.25" customHeight="1" x14ac:dyDescent="0.15">
      <c r="A15" s="214">
        <v>9</v>
      </c>
      <c r="B15" s="745"/>
      <c r="C15" s="746"/>
      <c r="D15" s="746"/>
      <c r="E15" s="746"/>
      <c r="F15" s="746"/>
      <c r="G15" s="746"/>
      <c r="H15" s="746"/>
      <c r="I15" s="746"/>
      <c r="J15" s="746"/>
      <c r="K15" s="746"/>
      <c r="L15" s="746"/>
      <c r="M15" s="746"/>
      <c r="N15" s="746"/>
      <c r="O15" s="746"/>
      <c r="P15" s="747"/>
      <c r="Q15" s="748"/>
      <c r="R15" s="749"/>
      <c r="S15" s="749"/>
      <c r="T15" s="749"/>
      <c r="U15" s="749"/>
      <c r="V15" s="749"/>
      <c r="W15" s="749"/>
      <c r="X15" s="749"/>
      <c r="Y15" s="749"/>
      <c r="Z15" s="749"/>
      <c r="AA15" s="749"/>
      <c r="AB15" s="749"/>
      <c r="AC15" s="749"/>
      <c r="AD15" s="749"/>
      <c r="AE15" s="750"/>
      <c r="AF15" s="751"/>
      <c r="AG15" s="752"/>
      <c r="AH15" s="752"/>
      <c r="AI15" s="752"/>
      <c r="AJ15" s="753"/>
      <c r="AK15" s="754"/>
      <c r="AL15" s="755"/>
      <c r="AM15" s="755"/>
      <c r="AN15" s="755"/>
      <c r="AO15" s="755"/>
      <c r="AP15" s="755"/>
      <c r="AQ15" s="755"/>
      <c r="AR15" s="755"/>
      <c r="AS15" s="755"/>
      <c r="AT15" s="755"/>
      <c r="AU15" s="756"/>
      <c r="AV15" s="756"/>
      <c r="AW15" s="756"/>
      <c r="AX15" s="756"/>
      <c r="AY15" s="757"/>
      <c r="AZ15" s="205"/>
      <c r="BA15" s="205"/>
      <c r="BB15" s="205"/>
      <c r="BC15" s="205"/>
      <c r="BD15" s="205"/>
      <c r="BE15" s="206"/>
      <c r="BF15" s="206"/>
      <c r="BG15" s="206"/>
      <c r="BH15" s="206"/>
      <c r="BI15" s="206"/>
      <c r="BJ15" s="206"/>
      <c r="BK15" s="206"/>
      <c r="BL15" s="206"/>
      <c r="BM15" s="206"/>
      <c r="BN15" s="206"/>
      <c r="BO15" s="206"/>
      <c r="BP15" s="206"/>
      <c r="BQ15" s="215">
        <v>9</v>
      </c>
      <c r="BR15" s="216"/>
      <c r="BS15" s="758"/>
      <c r="BT15" s="759"/>
      <c r="BU15" s="759"/>
      <c r="BV15" s="759"/>
      <c r="BW15" s="759"/>
      <c r="BX15" s="759"/>
      <c r="BY15" s="759"/>
      <c r="BZ15" s="759"/>
      <c r="CA15" s="759"/>
      <c r="CB15" s="759"/>
      <c r="CC15" s="759"/>
      <c r="CD15" s="759"/>
      <c r="CE15" s="759"/>
      <c r="CF15" s="759"/>
      <c r="CG15" s="760"/>
      <c r="CH15" s="771"/>
      <c r="CI15" s="772"/>
      <c r="CJ15" s="772"/>
      <c r="CK15" s="772"/>
      <c r="CL15" s="773"/>
      <c r="CM15" s="771"/>
      <c r="CN15" s="772"/>
      <c r="CO15" s="772"/>
      <c r="CP15" s="772"/>
      <c r="CQ15" s="773"/>
      <c r="CR15" s="771"/>
      <c r="CS15" s="772"/>
      <c r="CT15" s="772"/>
      <c r="CU15" s="772"/>
      <c r="CV15" s="773"/>
      <c r="CW15" s="771"/>
      <c r="CX15" s="772"/>
      <c r="CY15" s="772"/>
      <c r="CZ15" s="772"/>
      <c r="DA15" s="773"/>
      <c r="DB15" s="771"/>
      <c r="DC15" s="772"/>
      <c r="DD15" s="772"/>
      <c r="DE15" s="772"/>
      <c r="DF15" s="773"/>
      <c r="DG15" s="771"/>
      <c r="DH15" s="772"/>
      <c r="DI15" s="772"/>
      <c r="DJ15" s="772"/>
      <c r="DK15" s="773"/>
      <c r="DL15" s="771"/>
      <c r="DM15" s="772"/>
      <c r="DN15" s="772"/>
      <c r="DO15" s="772"/>
      <c r="DP15" s="773"/>
      <c r="DQ15" s="771"/>
      <c r="DR15" s="772"/>
      <c r="DS15" s="772"/>
      <c r="DT15" s="772"/>
      <c r="DU15" s="773"/>
      <c r="DV15" s="774"/>
      <c r="DW15" s="775"/>
      <c r="DX15" s="775"/>
      <c r="DY15" s="775"/>
      <c r="DZ15" s="776"/>
      <c r="EA15" s="207"/>
    </row>
    <row r="16" spans="1:131" s="208" customFormat="1" ht="26.25" customHeight="1" x14ac:dyDescent="0.15">
      <c r="A16" s="214">
        <v>10</v>
      </c>
      <c r="B16" s="745"/>
      <c r="C16" s="746"/>
      <c r="D16" s="746"/>
      <c r="E16" s="746"/>
      <c r="F16" s="746"/>
      <c r="G16" s="746"/>
      <c r="H16" s="746"/>
      <c r="I16" s="746"/>
      <c r="J16" s="746"/>
      <c r="K16" s="746"/>
      <c r="L16" s="746"/>
      <c r="M16" s="746"/>
      <c r="N16" s="746"/>
      <c r="O16" s="746"/>
      <c r="P16" s="747"/>
      <c r="Q16" s="748"/>
      <c r="R16" s="749"/>
      <c r="S16" s="749"/>
      <c r="T16" s="749"/>
      <c r="U16" s="749"/>
      <c r="V16" s="749"/>
      <c r="W16" s="749"/>
      <c r="X16" s="749"/>
      <c r="Y16" s="749"/>
      <c r="Z16" s="749"/>
      <c r="AA16" s="749"/>
      <c r="AB16" s="749"/>
      <c r="AC16" s="749"/>
      <c r="AD16" s="749"/>
      <c r="AE16" s="750"/>
      <c r="AF16" s="751"/>
      <c r="AG16" s="752"/>
      <c r="AH16" s="752"/>
      <c r="AI16" s="752"/>
      <c r="AJ16" s="753"/>
      <c r="AK16" s="754"/>
      <c r="AL16" s="755"/>
      <c r="AM16" s="755"/>
      <c r="AN16" s="755"/>
      <c r="AO16" s="755"/>
      <c r="AP16" s="755"/>
      <c r="AQ16" s="755"/>
      <c r="AR16" s="755"/>
      <c r="AS16" s="755"/>
      <c r="AT16" s="755"/>
      <c r="AU16" s="756"/>
      <c r="AV16" s="756"/>
      <c r="AW16" s="756"/>
      <c r="AX16" s="756"/>
      <c r="AY16" s="757"/>
      <c r="AZ16" s="205"/>
      <c r="BA16" s="205"/>
      <c r="BB16" s="205"/>
      <c r="BC16" s="205"/>
      <c r="BD16" s="205"/>
      <c r="BE16" s="206"/>
      <c r="BF16" s="206"/>
      <c r="BG16" s="206"/>
      <c r="BH16" s="206"/>
      <c r="BI16" s="206"/>
      <c r="BJ16" s="206"/>
      <c r="BK16" s="206"/>
      <c r="BL16" s="206"/>
      <c r="BM16" s="206"/>
      <c r="BN16" s="206"/>
      <c r="BO16" s="206"/>
      <c r="BP16" s="206"/>
      <c r="BQ16" s="215">
        <v>10</v>
      </c>
      <c r="BR16" s="216"/>
      <c r="BS16" s="758"/>
      <c r="BT16" s="759"/>
      <c r="BU16" s="759"/>
      <c r="BV16" s="759"/>
      <c r="BW16" s="759"/>
      <c r="BX16" s="759"/>
      <c r="BY16" s="759"/>
      <c r="BZ16" s="759"/>
      <c r="CA16" s="759"/>
      <c r="CB16" s="759"/>
      <c r="CC16" s="759"/>
      <c r="CD16" s="759"/>
      <c r="CE16" s="759"/>
      <c r="CF16" s="759"/>
      <c r="CG16" s="760"/>
      <c r="CH16" s="771"/>
      <c r="CI16" s="772"/>
      <c r="CJ16" s="772"/>
      <c r="CK16" s="772"/>
      <c r="CL16" s="773"/>
      <c r="CM16" s="771"/>
      <c r="CN16" s="772"/>
      <c r="CO16" s="772"/>
      <c r="CP16" s="772"/>
      <c r="CQ16" s="773"/>
      <c r="CR16" s="771"/>
      <c r="CS16" s="772"/>
      <c r="CT16" s="772"/>
      <c r="CU16" s="772"/>
      <c r="CV16" s="773"/>
      <c r="CW16" s="771"/>
      <c r="CX16" s="772"/>
      <c r="CY16" s="772"/>
      <c r="CZ16" s="772"/>
      <c r="DA16" s="773"/>
      <c r="DB16" s="771"/>
      <c r="DC16" s="772"/>
      <c r="DD16" s="772"/>
      <c r="DE16" s="772"/>
      <c r="DF16" s="773"/>
      <c r="DG16" s="771"/>
      <c r="DH16" s="772"/>
      <c r="DI16" s="772"/>
      <c r="DJ16" s="772"/>
      <c r="DK16" s="773"/>
      <c r="DL16" s="771"/>
      <c r="DM16" s="772"/>
      <c r="DN16" s="772"/>
      <c r="DO16" s="772"/>
      <c r="DP16" s="773"/>
      <c r="DQ16" s="771"/>
      <c r="DR16" s="772"/>
      <c r="DS16" s="772"/>
      <c r="DT16" s="772"/>
      <c r="DU16" s="773"/>
      <c r="DV16" s="774"/>
      <c r="DW16" s="775"/>
      <c r="DX16" s="775"/>
      <c r="DY16" s="775"/>
      <c r="DZ16" s="776"/>
      <c r="EA16" s="207"/>
    </row>
    <row r="17" spans="1:131" s="208" customFormat="1" ht="26.25" customHeight="1" x14ac:dyDescent="0.15">
      <c r="A17" s="214">
        <v>11</v>
      </c>
      <c r="B17" s="745"/>
      <c r="C17" s="746"/>
      <c r="D17" s="746"/>
      <c r="E17" s="746"/>
      <c r="F17" s="746"/>
      <c r="G17" s="746"/>
      <c r="H17" s="746"/>
      <c r="I17" s="746"/>
      <c r="J17" s="746"/>
      <c r="K17" s="746"/>
      <c r="L17" s="746"/>
      <c r="M17" s="746"/>
      <c r="N17" s="746"/>
      <c r="O17" s="746"/>
      <c r="P17" s="747"/>
      <c r="Q17" s="748"/>
      <c r="R17" s="749"/>
      <c r="S17" s="749"/>
      <c r="T17" s="749"/>
      <c r="U17" s="749"/>
      <c r="V17" s="749"/>
      <c r="W17" s="749"/>
      <c r="X17" s="749"/>
      <c r="Y17" s="749"/>
      <c r="Z17" s="749"/>
      <c r="AA17" s="749"/>
      <c r="AB17" s="749"/>
      <c r="AC17" s="749"/>
      <c r="AD17" s="749"/>
      <c r="AE17" s="750"/>
      <c r="AF17" s="751"/>
      <c r="AG17" s="752"/>
      <c r="AH17" s="752"/>
      <c r="AI17" s="752"/>
      <c r="AJ17" s="753"/>
      <c r="AK17" s="754"/>
      <c r="AL17" s="755"/>
      <c r="AM17" s="755"/>
      <c r="AN17" s="755"/>
      <c r="AO17" s="755"/>
      <c r="AP17" s="755"/>
      <c r="AQ17" s="755"/>
      <c r="AR17" s="755"/>
      <c r="AS17" s="755"/>
      <c r="AT17" s="755"/>
      <c r="AU17" s="756"/>
      <c r="AV17" s="756"/>
      <c r="AW17" s="756"/>
      <c r="AX17" s="756"/>
      <c r="AY17" s="757"/>
      <c r="AZ17" s="205"/>
      <c r="BA17" s="205"/>
      <c r="BB17" s="205"/>
      <c r="BC17" s="205"/>
      <c r="BD17" s="205"/>
      <c r="BE17" s="206"/>
      <c r="BF17" s="206"/>
      <c r="BG17" s="206"/>
      <c r="BH17" s="206"/>
      <c r="BI17" s="206"/>
      <c r="BJ17" s="206"/>
      <c r="BK17" s="206"/>
      <c r="BL17" s="206"/>
      <c r="BM17" s="206"/>
      <c r="BN17" s="206"/>
      <c r="BO17" s="206"/>
      <c r="BP17" s="206"/>
      <c r="BQ17" s="215">
        <v>11</v>
      </c>
      <c r="BR17" s="216"/>
      <c r="BS17" s="758"/>
      <c r="BT17" s="759"/>
      <c r="BU17" s="759"/>
      <c r="BV17" s="759"/>
      <c r="BW17" s="759"/>
      <c r="BX17" s="759"/>
      <c r="BY17" s="759"/>
      <c r="BZ17" s="759"/>
      <c r="CA17" s="759"/>
      <c r="CB17" s="759"/>
      <c r="CC17" s="759"/>
      <c r="CD17" s="759"/>
      <c r="CE17" s="759"/>
      <c r="CF17" s="759"/>
      <c r="CG17" s="760"/>
      <c r="CH17" s="771"/>
      <c r="CI17" s="772"/>
      <c r="CJ17" s="772"/>
      <c r="CK17" s="772"/>
      <c r="CL17" s="773"/>
      <c r="CM17" s="771"/>
      <c r="CN17" s="772"/>
      <c r="CO17" s="772"/>
      <c r="CP17" s="772"/>
      <c r="CQ17" s="773"/>
      <c r="CR17" s="771"/>
      <c r="CS17" s="772"/>
      <c r="CT17" s="772"/>
      <c r="CU17" s="772"/>
      <c r="CV17" s="773"/>
      <c r="CW17" s="771"/>
      <c r="CX17" s="772"/>
      <c r="CY17" s="772"/>
      <c r="CZ17" s="772"/>
      <c r="DA17" s="773"/>
      <c r="DB17" s="771"/>
      <c r="DC17" s="772"/>
      <c r="DD17" s="772"/>
      <c r="DE17" s="772"/>
      <c r="DF17" s="773"/>
      <c r="DG17" s="771"/>
      <c r="DH17" s="772"/>
      <c r="DI17" s="772"/>
      <c r="DJ17" s="772"/>
      <c r="DK17" s="773"/>
      <c r="DL17" s="771"/>
      <c r="DM17" s="772"/>
      <c r="DN17" s="772"/>
      <c r="DO17" s="772"/>
      <c r="DP17" s="773"/>
      <c r="DQ17" s="771"/>
      <c r="DR17" s="772"/>
      <c r="DS17" s="772"/>
      <c r="DT17" s="772"/>
      <c r="DU17" s="773"/>
      <c r="DV17" s="774"/>
      <c r="DW17" s="775"/>
      <c r="DX17" s="775"/>
      <c r="DY17" s="775"/>
      <c r="DZ17" s="776"/>
      <c r="EA17" s="207"/>
    </row>
    <row r="18" spans="1:131" s="208" customFormat="1" ht="26.25" customHeight="1" x14ac:dyDescent="0.15">
      <c r="A18" s="214">
        <v>12</v>
      </c>
      <c r="B18" s="745"/>
      <c r="C18" s="746"/>
      <c r="D18" s="746"/>
      <c r="E18" s="746"/>
      <c r="F18" s="746"/>
      <c r="G18" s="746"/>
      <c r="H18" s="746"/>
      <c r="I18" s="746"/>
      <c r="J18" s="746"/>
      <c r="K18" s="746"/>
      <c r="L18" s="746"/>
      <c r="M18" s="746"/>
      <c r="N18" s="746"/>
      <c r="O18" s="746"/>
      <c r="P18" s="747"/>
      <c r="Q18" s="748"/>
      <c r="R18" s="749"/>
      <c r="S18" s="749"/>
      <c r="T18" s="749"/>
      <c r="U18" s="749"/>
      <c r="V18" s="749"/>
      <c r="W18" s="749"/>
      <c r="X18" s="749"/>
      <c r="Y18" s="749"/>
      <c r="Z18" s="749"/>
      <c r="AA18" s="749"/>
      <c r="AB18" s="749"/>
      <c r="AC18" s="749"/>
      <c r="AD18" s="749"/>
      <c r="AE18" s="750"/>
      <c r="AF18" s="751"/>
      <c r="AG18" s="752"/>
      <c r="AH18" s="752"/>
      <c r="AI18" s="752"/>
      <c r="AJ18" s="753"/>
      <c r="AK18" s="754"/>
      <c r="AL18" s="755"/>
      <c r="AM18" s="755"/>
      <c r="AN18" s="755"/>
      <c r="AO18" s="755"/>
      <c r="AP18" s="755"/>
      <c r="AQ18" s="755"/>
      <c r="AR18" s="755"/>
      <c r="AS18" s="755"/>
      <c r="AT18" s="755"/>
      <c r="AU18" s="756"/>
      <c r="AV18" s="756"/>
      <c r="AW18" s="756"/>
      <c r="AX18" s="756"/>
      <c r="AY18" s="757"/>
      <c r="AZ18" s="205"/>
      <c r="BA18" s="205"/>
      <c r="BB18" s="205"/>
      <c r="BC18" s="205"/>
      <c r="BD18" s="205"/>
      <c r="BE18" s="206"/>
      <c r="BF18" s="206"/>
      <c r="BG18" s="206"/>
      <c r="BH18" s="206"/>
      <c r="BI18" s="206"/>
      <c r="BJ18" s="206"/>
      <c r="BK18" s="206"/>
      <c r="BL18" s="206"/>
      <c r="BM18" s="206"/>
      <c r="BN18" s="206"/>
      <c r="BO18" s="206"/>
      <c r="BP18" s="206"/>
      <c r="BQ18" s="215">
        <v>12</v>
      </c>
      <c r="BR18" s="216"/>
      <c r="BS18" s="758"/>
      <c r="BT18" s="759"/>
      <c r="BU18" s="759"/>
      <c r="BV18" s="759"/>
      <c r="BW18" s="759"/>
      <c r="BX18" s="759"/>
      <c r="BY18" s="759"/>
      <c r="BZ18" s="759"/>
      <c r="CA18" s="759"/>
      <c r="CB18" s="759"/>
      <c r="CC18" s="759"/>
      <c r="CD18" s="759"/>
      <c r="CE18" s="759"/>
      <c r="CF18" s="759"/>
      <c r="CG18" s="760"/>
      <c r="CH18" s="771"/>
      <c r="CI18" s="772"/>
      <c r="CJ18" s="772"/>
      <c r="CK18" s="772"/>
      <c r="CL18" s="773"/>
      <c r="CM18" s="771"/>
      <c r="CN18" s="772"/>
      <c r="CO18" s="772"/>
      <c r="CP18" s="772"/>
      <c r="CQ18" s="773"/>
      <c r="CR18" s="771"/>
      <c r="CS18" s="772"/>
      <c r="CT18" s="772"/>
      <c r="CU18" s="772"/>
      <c r="CV18" s="773"/>
      <c r="CW18" s="771"/>
      <c r="CX18" s="772"/>
      <c r="CY18" s="772"/>
      <c r="CZ18" s="772"/>
      <c r="DA18" s="773"/>
      <c r="DB18" s="771"/>
      <c r="DC18" s="772"/>
      <c r="DD18" s="772"/>
      <c r="DE18" s="772"/>
      <c r="DF18" s="773"/>
      <c r="DG18" s="771"/>
      <c r="DH18" s="772"/>
      <c r="DI18" s="772"/>
      <c r="DJ18" s="772"/>
      <c r="DK18" s="773"/>
      <c r="DL18" s="771"/>
      <c r="DM18" s="772"/>
      <c r="DN18" s="772"/>
      <c r="DO18" s="772"/>
      <c r="DP18" s="773"/>
      <c r="DQ18" s="771"/>
      <c r="DR18" s="772"/>
      <c r="DS18" s="772"/>
      <c r="DT18" s="772"/>
      <c r="DU18" s="773"/>
      <c r="DV18" s="774"/>
      <c r="DW18" s="775"/>
      <c r="DX18" s="775"/>
      <c r="DY18" s="775"/>
      <c r="DZ18" s="776"/>
      <c r="EA18" s="207"/>
    </row>
    <row r="19" spans="1:131" s="208" customFormat="1" ht="26.25" customHeight="1" x14ac:dyDescent="0.15">
      <c r="A19" s="214">
        <v>13</v>
      </c>
      <c r="B19" s="745"/>
      <c r="C19" s="746"/>
      <c r="D19" s="746"/>
      <c r="E19" s="746"/>
      <c r="F19" s="746"/>
      <c r="G19" s="746"/>
      <c r="H19" s="746"/>
      <c r="I19" s="746"/>
      <c r="J19" s="746"/>
      <c r="K19" s="746"/>
      <c r="L19" s="746"/>
      <c r="M19" s="746"/>
      <c r="N19" s="746"/>
      <c r="O19" s="746"/>
      <c r="P19" s="747"/>
      <c r="Q19" s="748"/>
      <c r="R19" s="749"/>
      <c r="S19" s="749"/>
      <c r="T19" s="749"/>
      <c r="U19" s="749"/>
      <c r="V19" s="749"/>
      <c r="W19" s="749"/>
      <c r="X19" s="749"/>
      <c r="Y19" s="749"/>
      <c r="Z19" s="749"/>
      <c r="AA19" s="749"/>
      <c r="AB19" s="749"/>
      <c r="AC19" s="749"/>
      <c r="AD19" s="749"/>
      <c r="AE19" s="750"/>
      <c r="AF19" s="751"/>
      <c r="AG19" s="752"/>
      <c r="AH19" s="752"/>
      <c r="AI19" s="752"/>
      <c r="AJ19" s="753"/>
      <c r="AK19" s="754"/>
      <c r="AL19" s="755"/>
      <c r="AM19" s="755"/>
      <c r="AN19" s="755"/>
      <c r="AO19" s="755"/>
      <c r="AP19" s="755"/>
      <c r="AQ19" s="755"/>
      <c r="AR19" s="755"/>
      <c r="AS19" s="755"/>
      <c r="AT19" s="755"/>
      <c r="AU19" s="756"/>
      <c r="AV19" s="756"/>
      <c r="AW19" s="756"/>
      <c r="AX19" s="756"/>
      <c r="AY19" s="757"/>
      <c r="AZ19" s="205"/>
      <c r="BA19" s="205"/>
      <c r="BB19" s="205"/>
      <c r="BC19" s="205"/>
      <c r="BD19" s="205"/>
      <c r="BE19" s="206"/>
      <c r="BF19" s="206"/>
      <c r="BG19" s="206"/>
      <c r="BH19" s="206"/>
      <c r="BI19" s="206"/>
      <c r="BJ19" s="206"/>
      <c r="BK19" s="206"/>
      <c r="BL19" s="206"/>
      <c r="BM19" s="206"/>
      <c r="BN19" s="206"/>
      <c r="BO19" s="206"/>
      <c r="BP19" s="206"/>
      <c r="BQ19" s="215">
        <v>13</v>
      </c>
      <c r="BR19" s="216"/>
      <c r="BS19" s="758"/>
      <c r="BT19" s="759"/>
      <c r="BU19" s="759"/>
      <c r="BV19" s="759"/>
      <c r="BW19" s="759"/>
      <c r="BX19" s="759"/>
      <c r="BY19" s="759"/>
      <c r="BZ19" s="759"/>
      <c r="CA19" s="759"/>
      <c r="CB19" s="759"/>
      <c r="CC19" s="759"/>
      <c r="CD19" s="759"/>
      <c r="CE19" s="759"/>
      <c r="CF19" s="759"/>
      <c r="CG19" s="760"/>
      <c r="CH19" s="771"/>
      <c r="CI19" s="772"/>
      <c r="CJ19" s="772"/>
      <c r="CK19" s="772"/>
      <c r="CL19" s="773"/>
      <c r="CM19" s="771"/>
      <c r="CN19" s="772"/>
      <c r="CO19" s="772"/>
      <c r="CP19" s="772"/>
      <c r="CQ19" s="773"/>
      <c r="CR19" s="771"/>
      <c r="CS19" s="772"/>
      <c r="CT19" s="772"/>
      <c r="CU19" s="772"/>
      <c r="CV19" s="773"/>
      <c r="CW19" s="771"/>
      <c r="CX19" s="772"/>
      <c r="CY19" s="772"/>
      <c r="CZ19" s="772"/>
      <c r="DA19" s="773"/>
      <c r="DB19" s="771"/>
      <c r="DC19" s="772"/>
      <c r="DD19" s="772"/>
      <c r="DE19" s="772"/>
      <c r="DF19" s="773"/>
      <c r="DG19" s="771"/>
      <c r="DH19" s="772"/>
      <c r="DI19" s="772"/>
      <c r="DJ19" s="772"/>
      <c r="DK19" s="773"/>
      <c r="DL19" s="771"/>
      <c r="DM19" s="772"/>
      <c r="DN19" s="772"/>
      <c r="DO19" s="772"/>
      <c r="DP19" s="773"/>
      <c r="DQ19" s="771"/>
      <c r="DR19" s="772"/>
      <c r="DS19" s="772"/>
      <c r="DT19" s="772"/>
      <c r="DU19" s="773"/>
      <c r="DV19" s="774"/>
      <c r="DW19" s="775"/>
      <c r="DX19" s="775"/>
      <c r="DY19" s="775"/>
      <c r="DZ19" s="776"/>
      <c r="EA19" s="207"/>
    </row>
    <row r="20" spans="1:131" s="208" customFormat="1" ht="26.25" customHeight="1" x14ac:dyDescent="0.15">
      <c r="A20" s="214">
        <v>14</v>
      </c>
      <c r="B20" s="745"/>
      <c r="C20" s="746"/>
      <c r="D20" s="746"/>
      <c r="E20" s="746"/>
      <c r="F20" s="746"/>
      <c r="G20" s="746"/>
      <c r="H20" s="746"/>
      <c r="I20" s="746"/>
      <c r="J20" s="746"/>
      <c r="K20" s="746"/>
      <c r="L20" s="746"/>
      <c r="M20" s="746"/>
      <c r="N20" s="746"/>
      <c r="O20" s="746"/>
      <c r="P20" s="747"/>
      <c r="Q20" s="748"/>
      <c r="R20" s="749"/>
      <c r="S20" s="749"/>
      <c r="T20" s="749"/>
      <c r="U20" s="749"/>
      <c r="V20" s="749"/>
      <c r="W20" s="749"/>
      <c r="X20" s="749"/>
      <c r="Y20" s="749"/>
      <c r="Z20" s="749"/>
      <c r="AA20" s="749"/>
      <c r="AB20" s="749"/>
      <c r="AC20" s="749"/>
      <c r="AD20" s="749"/>
      <c r="AE20" s="750"/>
      <c r="AF20" s="751"/>
      <c r="AG20" s="752"/>
      <c r="AH20" s="752"/>
      <c r="AI20" s="752"/>
      <c r="AJ20" s="753"/>
      <c r="AK20" s="754"/>
      <c r="AL20" s="755"/>
      <c r="AM20" s="755"/>
      <c r="AN20" s="755"/>
      <c r="AO20" s="755"/>
      <c r="AP20" s="755"/>
      <c r="AQ20" s="755"/>
      <c r="AR20" s="755"/>
      <c r="AS20" s="755"/>
      <c r="AT20" s="755"/>
      <c r="AU20" s="756"/>
      <c r="AV20" s="756"/>
      <c r="AW20" s="756"/>
      <c r="AX20" s="756"/>
      <c r="AY20" s="757"/>
      <c r="AZ20" s="205"/>
      <c r="BA20" s="205"/>
      <c r="BB20" s="205"/>
      <c r="BC20" s="205"/>
      <c r="BD20" s="205"/>
      <c r="BE20" s="206"/>
      <c r="BF20" s="206"/>
      <c r="BG20" s="206"/>
      <c r="BH20" s="206"/>
      <c r="BI20" s="206"/>
      <c r="BJ20" s="206"/>
      <c r="BK20" s="206"/>
      <c r="BL20" s="206"/>
      <c r="BM20" s="206"/>
      <c r="BN20" s="206"/>
      <c r="BO20" s="206"/>
      <c r="BP20" s="206"/>
      <c r="BQ20" s="215">
        <v>14</v>
      </c>
      <c r="BR20" s="216"/>
      <c r="BS20" s="758"/>
      <c r="BT20" s="759"/>
      <c r="BU20" s="759"/>
      <c r="BV20" s="759"/>
      <c r="BW20" s="759"/>
      <c r="BX20" s="759"/>
      <c r="BY20" s="759"/>
      <c r="BZ20" s="759"/>
      <c r="CA20" s="759"/>
      <c r="CB20" s="759"/>
      <c r="CC20" s="759"/>
      <c r="CD20" s="759"/>
      <c r="CE20" s="759"/>
      <c r="CF20" s="759"/>
      <c r="CG20" s="760"/>
      <c r="CH20" s="771"/>
      <c r="CI20" s="772"/>
      <c r="CJ20" s="772"/>
      <c r="CK20" s="772"/>
      <c r="CL20" s="773"/>
      <c r="CM20" s="771"/>
      <c r="CN20" s="772"/>
      <c r="CO20" s="772"/>
      <c r="CP20" s="772"/>
      <c r="CQ20" s="773"/>
      <c r="CR20" s="771"/>
      <c r="CS20" s="772"/>
      <c r="CT20" s="772"/>
      <c r="CU20" s="772"/>
      <c r="CV20" s="773"/>
      <c r="CW20" s="771"/>
      <c r="CX20" s="772"/>
      <c r="CY20" s="772"/>
      <c r="CZ20" s="772"/>
      <c r="DA20" s="773"/>
      <c r="DB20" s="771"/>
      <c r="DC20" s="772"/>
      <c r="DD20" s="772"/>
      <c r="DE20" s="772"/>
      <c r="DF20" s="773"/>
      <c r="DG20" s="771"/>
      <c r="DH20" s="772"/>
      <c r="DI20" s="772"/>
      <c r="DJ20" s="772"/>
      <c r="DK20" s="773"/>
      <c r="DL20" s="771"/>
      <c r="DM20" s="772"/>
      <c r="DN20" s="772"/>
      <c r="DO20" s="772"/>
      <c r="DP20" s="773"/>
      <c r="DQ20" s="771"/>
      <c r="DR20" s="772"/>
      <c r="DS20" s="772"/>
      <c r="DT20" s="772"/>
      <c r="DU20" s="773"/>
      <c r="DV20" s="774"/>
      <c r="DW20" s="775"/>
      <c r="DX20" s="775"/>
      <c r="DY20" s="775"/>
      <c r="DZ20" s="776"/>
      <c r="EA20" s="207"/>
    </row>
    <row r="21" spans="1:131" s="208" customFormat="1" ht="26.25" customHeight="1" thickBot="1" x14ac:dyDescent="0.2">
      <c r="A21" s="214">
        <v>15</v>
      </c>
      <c r="B21" s="745"/>
      <c r="C21" s="746"/>
      <c r="D21" s="746"/>
      <c r="E21" s="746"/>
      <c r="F21" s="746"/>
      <c r="G21" s="746"/>
      <c r="H21" s="746"/>
      <c r="I21" s="746"/>
      <c r="J21" s="746"/>
      <c r="K21" s="746"/>
      <c r="L21" s="746"/>
      <c r="M21" s="746"/>
      <c r="N21" s="746"/>
      <c r="O21" s="746"/>
      <c r="P21" s="747"/>
      <c r="Q21" s="748"/>
      <c r="R21" s="749"/>
      <c r="S21" s="749"/>
      <c r="T21" s="749"/>
      <c r="U21" s="749"/>
      <c r="V21" s="749"/>
      <c r="W21" s="749"/>
      <c r="X21" s="749"/>
      <c r="Y21" s="749"/>
      <c r="Z21" s="749"/>
      <c r="AA21" s="749"/>
      <c r="AB21" s="749"/>
      <c r="AC21" s="749"/>
      <c r="AD21" s="749"/>
      <c r="AE21" s="750"/>
      <c r="AF21" s="751"/>
      <c r="AG21" s="752"/>
      <c r="AH21" s="752"/>
      <c r="AI21" s="752"/>
      <c r="AJ21" s="753"/>
      <c r="AK21" s="754"/>
      <c r="AL21" s="755"/>
      <c r="AM21" s="755"/>
      <c r="AN21" s="755"/>
      <c r="AO21" s="755"/>
      <c r="AP21" s="755"/>
      <c r="AQ21" s="755"/>
      <c r="AR21" s="755"/>
      <c r="AS21" s="755"/>
      <c r="AT21" s="755"/>
      <c r="AU21" s="756"/>
      <c r="AV21" s="756"/>
      <c r="AW21" s="756"/>
      <c r="AX21" s="756"/>
      <c r="AY21" s="757"/>
      <c r="AZ21" s="205"/>
      <c r="BA21" s="205"/>
      <c r="BB21" s="205"/>
      <c r="BC21" s="205"/>
      <c r="BD21" s="205"/>
      <c r="BE21" s="206"/>
      <c r="BF21" s="206"/>
      <c r="BG21" s="206"/>
      <c r="BH21" s="206"/>
      <c r="BI21" s="206"/>
      <c r="BJ21" s="206"/>
      <c r="BK21" s="206"/>
      <c r="BL21" s="206"/>
      <c r="BM21" s="206"/>
      <c r="BN21" s="206"/>
      <c r="BO21" s="206"/>
      <c r="BP21" s="206"/>
      <c r="BQ21" s="215">
        <v>15</v>
      </c>
      <c r="BR21" s="216"/>
      <c r="BS21" s="758"/>
      <c r="BT21" s="759"/>
      <c r="BU21" s="759"/>
      <c r="BV21" s="759"/>
      <c r="BW21" s="759"/>
      <c r="BX21" s="759"/>
      <c r="BY21" s="759"/>
      <c r="BZ21" s="759"/>
      <c r="CA21" s="759"/>
      <c r="CB21" s="759"/>
      <c r="CC21" s="759"/>
      <c r="CD21" s="759"/>
      <c r="CE21" s="759"/>
      <c r="CF21" s="759"/>
      <c r="CG21" s="760"/>
      <c r="CH21" s="771"/>
      <c r="CI21" s="772"/>
      <c r="CJ21" s="772"/>
      <c r="CK21" s="772"/>
      <c r="CL21" s="773"/>
      <c r="CM21" s="771"/>
      <c r="CN21" s="772"/>
      <c r="CO21" s="772"/>
      <c r="CP21" s="772"/>
      <c r="CQ21" s="773"/>
      <c r="CR21" s="771"/>
      <c r="CS21" s="772"/>
      <c r="CT21" s="772"/>
      <c r="CU21" s="772"/>
      <c r="CV21" s="773"/>
      <c r="CW21" s="771"/>
      <c r="CX21" s="772"/>
      <c r="CY21" s="772"/>
      <c r="CZ21" s="772"/>
      <c r="DA21" s="773"/>
      <c r="DB21" s="771"/>
      <c r="DC21" s="772"/>
      <c r="DD21" s="772"/>
      <c r="DE21" s="772"/>
      <c r="DF21" s="773"/>
      <c r="DG21" s="771"/>
      <c r="DH21" s="772"/>
      <c r="DI21" s="772"/>
      <c r="DJ21" s="772"/>
      <c r="DK21" s="773"/>
      <c r="DL21" s="771"/>
      <c r="DM21" s="772"/>
      <c r="DN21" s="772"/>
      <c r="DO21" s="772"/>
      <c r="DP21" s="773"/>
      <c r="DQ21" s="771"/>
      <c r="DR21" s="772"/>
      <c r="DS21" s="772"/>
      <c r="DT21" s="772"/>
      <c r="DU21" s="773"/>
      <c r="DV21" s="774"/>
      <c r="DW21" s="775"/>
      <c r="DX21" s="775"/>
      <c r="DY21" s="775"/>
      <c r="DZ21" s="776"/>
      <c r="EA21" s="207"/>
    </row>
    <row r="22" spans="1:131" s="208" customFormat="1" ht="26.25" customHeight="1" x14ac:dyDescent="0.15">
      <c r="A22" s="214">
        <v>16</v>
      </c>
      <c r="B22" s="745"/>
      <c r="C22" s="746"/>
      <c r="D22" s="746"/>
      <c r="E22" s="746"/>
      <c r="F22" s="746"/>
      <c r="G22" s="746"/>
      <c r="H22" s="746"/>
      <c r="I22" s="746"/>
      <c r="J22" s="746"/>
      <c r="K22" s="746"/>
      <c r="L22" s="746"/>
      <c r="M22" s="746"/>
      <c r="N22" s="746"/>
      <c r="O22" s="746"/>
      <c r="P22" s="747"/>
      <c r="Q22" s="777"/>
      <c r="R22" s="778"/>
      <c r="S22" s="778"/>
      <c r="T22" s="778"/>
      <c r="U22" s="778"/>
      <c r="V22" s="778"/>
      <c r="W22" s="778"/>
      <c r="X22" s="778"/>
      <c r="Y22" s="778"/>
      <c r="Z22" s="778"/>
      <c r="AA22" s="778"/>
      <c r="AB22" s="778"/>
      <c r="AC22" s="778"/>
      <c r="AD22" s="778"/>
      <c r="AE22" s="779"/>
      <c r="AF22" s="751"/>
      <c r="AG22" s="752"/>
      <c r="AH22" s="752"/>
      <c r="AI22" s="752"/>
      <c r="AJ22" s="753"/>
      <c r="AK22" s="792"/>
      <c r="AL22" s="793"/>
      <c r="AM22" s="793"/>
      <c r="AN22" s="793"/>
      <c r="AO22" s="793"/>
      <c r="AP22" s="793"/>
      <c r="AQ22" s="793"/>
      <c r="AR22" s="793"/>
      <c r="AS22" s="793"/>
      <c r="AT22" s="793"/>
      <c r="AU22" s="794"/>
      <c r="AV22" s="794"/>
      <c r="AW22" s="794"/>
      <c r="AX22" s="794"/>
      <c r="AY22" s="795"/>
      <c r="AZ22" s="796" t="s">
        <v>370</v>
      </c>
      <c r="BA22" s="796"/>
      <c r="BB22" s="796"/>
      <c r="BC22" s="796"/>
      <c r="BD22" s="797"/>
      <c r="BE22" s="206"/>
      <c r="BF22" s="206"/>
      <c r="BG22" s="206"/>
      <c r="BH22" s="206"/>
      <c r="BI22" s="206"/>
      <c r="BJ22" s="206"/>
      <c r="BK22" s="206"/>
      <c r="BL22" s="206"/>
      <c r="BM22" s="206"/>
      <c r="BN22" s="206"/>
      <c r="BO22" s="206"/>
      <c r="BP22" s="206"/>
      <c r="BQ22" s="215">
        <v>16</v>
      </c>
      <c r="BR22" s="216"/>
      <c r="BS22" s="758"/>
      <c r="BT22" s="759"/>
      <c r="BU22" s="759"/>
      <c r="BV22" s="759"/>
      <c r="BW22" s="759"/>
      <c r="BX22" s="759"/>
      <c r="BY22" s="759"/>
      <c r="BZ22" s="759"/>
      <c r="CA22" s="759"/>
      <c r="CB22" s="759"/>
      <c r="CC22" s="759"/>
      <c r="CD22" s="759"/>
      <c r="CE22" s="759"/>
      <c r="CF22" s="759"/>
      <c r="CG22" s="760"/>
      <c r="CH22" s="771"/>
      <c r="CI22" s="772"/>
      <c r="CJ22" s="772"/>
      <c r="CK22" s="772"/>
      <c r="CL22" s="773"/>
      <c r="CM22" s="771"/>
      <c r="CN22" s="772"/>
      <c r="CO22" s="772"/>
      <c r="CP22" s="772"/>
      <c r="CQ22" s="773"/>
      <c r="CR22" s="771"/>
      <c r="CS22" s="772"/>
      <c r="CT22" s="772"/>
      <c r="CU22" s="772"/>
      <c r="CV22" s="773"/>
      <c r="CW22" s="771"/>
      <c r="CX22" s="772"/>
      <c r="CY22" s="772"/>
      <c r="CZ22" s="772"/>
      <c r="DA22" s="773"/>
      <c r="DB22" s="771"/>
      <c r="DC22" s="772"/>
      <c r="DD22" s="772"/>
      <c r="DE22" s="772"/>
      <c r="DF22" s="773"/>
      <c r="DG22" s="771"/>
      <c r="DH22" s="772"/>
      <c r="DI22" s="772"/>
      <c r="DJ22" s="772"/>
      <c r="DK22" s="773"/>
      <c r="DL22" s="771"/>
      <c r="DM22" s="772"/>
      <c r="DN22" s="772"/>
      <c r="DO22" s="772"/>
      <c r="DP22" s="773"/>
      <c r="DQ22" s="771"/>
      <c r="DR22" s="772"/>
      <c r="DS22" s="772"/>
      <c r="DT22" s="772"/>
      <c r="DU22" s="773"/>
      <c r="DV22" s="774"/>
      <c r="DW22" s="775"/>
      <c r="DX22" s="775"/>
      <c r="DY22" s="775"/>
      <c r="DZ22" s="776"/>
      <c r="EA22" s="207"/>
    </row>
    <row r="23" spans="1:131" s="208" customFormat="1" ht="26.25" customHeight="1" thickBot="1" x14ac:dyDescent="0.2">
      <c r="A23" s="217" t="s">
        <v>371</v>
      </c>
      <c r="B23" s="780" t="s">
        <v>372</v>
      </c>
      <c r="C23" s="781"/>
      <c r="D23" s="781"/>
      <c r="E23" s="781"/>
      <c r="F23" s="781"/>
      <c r="G23" s="781"/>
      <c r="H23" s="781"/>
      <c r="I23" s="781"/>
      <c r="J23" s="781"/>
      <c r="K23" s="781"/>
      <c r="L23" s="781"/>
      <c r="M23" s="781"/>
      <c r="N23" s="781"/>
      <c r="O23" s="781"/>
      <c r="P23" s="782"/>
      <c r="Q23" s="783">
        <v>150148</v>
      </c>
      <c r="R23" s="784"/>
      <c r="S23" s="784"/>
      <c r="T23" s="784"/>
      <c r="U23" s="784"/>
      <c r="V23" s="784">
        <v>144867</v>
      </c>
      <c r="W23" s="784"/>
      <c r="X23" s="784"/>
      <c r="Y23" s="784"/>
      <c r="Z23" s="784"/>
      <c r="AA23" s="784">
        <v>5281</v>
      </c>
      <c r="AB23" s="784"/>
      <c r="AC23" s="784"/>
      <c r="AD23" s="784"/>
      <c r="AE23" s="785"/>
      <c r="AF23" s="786">
        <v>2734</v>
      </c>
      <c r="AG23" s="784"/>
      <c r="AH23" s="784"/>
      <c r="AI23" s="784"/>
      <c r="AJ23" s="787"/>
      <c r="AK23" s="788"/>
      <c r="AL23" s="789"/>
      <c r="AM23" s="789"/>
      <c r="AN23" s="789"/>
      <c r="AO23" s="789"/>
      <c r="AP23" s="784">
        <v>137854</v>
      </c>
      <c r="AQ23" s="784"/>
      <c r="AR23" s="784"/>
      <c r="AS23" s="784"/>
      <c r="AT23" s="784"/>
      <c r="AU23" s="790"/>
      <c r="AV23" s="790"/>
      <c r="AW23" s="790"/>
      <c r="AX23" s="790"/>
      <c r="AY23" s="791"/>
      <c r="AZ23" s="799" t="s">
        <v>111</v>
      </c>
      <c r="BA23" s="800"/>
      <c r="BB23" s="800"/>
      <c r="BC23" s="800"/>
      <c r="BD23" s="801"/>
      <c r="BE23" s="206"/>
      <c r="BF23" s="206"/>
      <c r="BG23" s="206"/>
      <c r="BH23" s="206"/>
      <c r="BI23" s="206"/>
      <c r="BJ23" s="206"/>
      <c r="BK23" s="206"/>
      <c r="BL23" s="206"/>
      <c r="BM23" s="206"/>
      <c r="BN23" s="206"/>
      <c r="BO23" s="206"/>
      <c r="BP23" s="206"/>
      <c r="BQ23" s="215">
        <v>17</v>
      </c>
      <c r="BR23" s="216"/>
      <c r="BS23" s="758"/>
      <c r="BT23" s="759"/>
      <c r="BU23" s="759"/>
      <c r="BV23" s="759"/>
      <c r="BW23" s="759"/>
      <c r="BX23" s="759"/>
      <c r="BY23" s="759"/>
      <c r="BZ23" s="759"/>
      <c r="CA23" s="759"/>
      <c r="CB23" s="759"/>
      <c r="CC23" s="759"/>
      <c r="CD23" s="759"/>
      <c r="CE23" s="759"/>
      <c r="CF23" s="759"/>
      <c r="CG23" s="760"/>
      <c r="CH23" s="771"/>
      <c r="CI23" s="772"/>
      <c r="CJ23" s="772"/>
      <c r="CK23" s="772"/>
      <c r="CL23" s="773"/>
      <c r="CM23" s="771"/>
      <c r="CN23" s="772"/>
      <c r="CO23" s="772"/>
      <c r="CP23" s="772"/>
      <c r="CQ23" s="773"/>
      <c r="CR23" s="771"/>
      <c r="CS23" s="772"/>
      <c r="CT23" s="772"/>
      <c r="CU23" s="772"/>
      <c r="CV23" s="773"/>
      <c r="CW23" s="771"/>
      <c r="CX23" s="772"/>
      <c r="CY23" s="772"/>
      <c r="CZ23" s="772"/>
      <c r="DA23" s="773"/>
      <c r="DB23" s="771"/>
      <c r="DC23" s="772"/>
      <c r="DD23" s="772"/>
      <c r="DE23" s="772"/>
      <c r="DF23" s="773"/>
      <c r="DG23" s="771"/>
      <c r="DH23" s="772"/>
      <c r="DI23" s="772"/>
      <c r="DJ23" s="772"/>
      <c r="DK23" s="773"/>
      <c r="DL23" s="771"/>
      <c r="DM23" s="772"/>
      <c r="DN23" s="772"/>
      <c r="DO23" s="772"/>
      <c r="DP23" s="773"/>
      <c r="DQ23" s="771"/>
      <c r="DR23" s="772"/>
      <c r="DS23" s="772"/>
      <c r="DT23" s="772"/>
      <c r="DU23" s="773"/>
      <c r="DV23" s="774"/>
      <c r="DW23" s="775"/>
      <c r="DX23" s="775"/>
      <c r="DY23" s="775"/>
      <c r="DZ23" s="776"/>
      <c r="EA23" s="207"/>
    </row>
    <row r="24" spans="1:131" s="208" customFormat="1" ht="26.25" customHeight="1" x14ac:dyDescent="0.15">
      <c r="A24" s="798" t="s">
        <v>373</v>
      </c>
      <c r="B24" s="798"/>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205"/>
      <c r="BA24" s="205"/>
      <c r="BB24" s="205"/>
      <c r="BC24" s="205"/>
      <c r="BD24" s="205"/>
      <c r="BE24" s="206"/>
      <c r="BF24" s="206"/>
      <c r="BG24" s="206"/>
      <c r="BH24" s="206"/>
      <c r="BI24" s="206"/>
      <c r="BJ24" s="206"/>
      <c r="BK24" s="206"/>
      <c r="BL24" s="206"/>
      <c r="BM24" s="206"/>
      <c r="BN24" s="206"/>
      <c r="BO24" s="206"/>
      <c r="BP24" s="206"/>
      <c r="BQ24" s="215">
        <v>18</v>
      </c>
      <c r="BR24" s="216"/>
      <c r="BS24" s="758"/>
      <c r="BT24" s="759"/>
      <c r="BU24" s="759"/>
      <c r="BV24" s="759"/>
      <c r="BW24" s="759"/>
      <c r="BX24" s="759"/>
      <c r="BY24" s="759"/>
      <c r="BZ24" s="759"/>
      <c r="CA24" s="759"/>
      <c r="CB24" s="759"/>
      <c r="CC24" s="759"/>
      <c r="CD24" s="759"/>
      <c r="CE24" s="759"/>
      <c r="CF24" s="759"/>
      <c r="CG24" s="760"/>
      <c r="CH24" s="771"/>
      <c r="CI24" s="772"/>
      <c r="CJ24" s="772"/>
      <c r="CK24" s="772"/>
      <c r="CL24" s="773"/>
      <c r="CM24" s="771"/>
      <c r="CN24" s="772"/>
      <c r="CO24" s="772"/>
      <c r="CP24" s="772"/>
      <c r="CQ24" s="773"/>
      <c r="CR24" s="771"/>
      <c r="CS24" s="772"/>
      <c r="CT24" s="772"/>
      <c r="CU24" s="772"/>
      <c r="CV24" s="773"/>
      <c r="CW24" s="771"/>
      <c r="CX24" s="772"/>
      <c r="CY24" s="772"/>
      <c r="CZ24" s="772"/>
      <c r="DA24" s="773"/>
      <c r="DB24" s="771"/>
      <c r="DC24" s="772"/>
      <c r="DD24" s="772"/>
      <c r="DE24" s="772"/>
      <c r="DF24" s="773"/>
      <c r="DG24" s="771"/>
      <c r="DH24" s="772"/>
      <c r="DI24" s="772"/>
      <c r="DJ24" s="772"/>
      <c r="DK24" s="773"/>
      <c r="DL24" s="771"/>
      <c r="DM24" s="772"/>
      <c r="DN24" s="772"/>
      <c r="DO24" s="772"/>
      <c r="DP24" s="773"/>
      <c r="DQ24" s="771"/>
      <c r="DR24" s="772"/>
      <c r="DS24" s="772"/>
      <c r="DT24" s="772"/>
      <c r="DU24" s="773"/>
      <c r="DV24" s="774"/>
      <c r="DW24" s="775"/>
      <c r="DX24" s="775"/>
      <c r="DY24" s="775"/>
      <c r="DZ24" s="776"/>
      <c r="EA24" s="207"/>
    </row>
    <row r="25" spans="1:131" s="200" customFormat="1" ht="26.25" customHeight="1" thickBot="1" x14ac:dyDescent="0.2">
      <c r="A25" s="739" t="s">
        <v>374</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739"/>
      <c r="BJ25" s="205"/>
      <c r="BK25" s="205"/>
      <c r="BL25" s="205"/>
      <c r="BM25" s="205"/>
      <c r="BN25" s="205"/>
      <c r="BO25" s="218"/>
      <c r="BP25" s="218"/>
      <c r="BQ25" s="215">
        <v>19</v>
      </c>
      <c r="BR25" s="216"/>
      <c r="BS25" s="758"/>
      <c r="BT25" s="759"/>
      <c r="BU25" s="759"/>
      <c r="BV25" s="759"/>
      <c r="BW25" s="759"/>
      <c r="BX25" s="759"/>
      <c r="BY25" s="759"/>
      <c r="BZ25" s="759"/>
      <c r="CA25" s="759"/>
      <c r="CB25" s="759"/>
      <c r="CC25" s="759"/>
      <c r="CD25" s="759"/>
      <c r="CE25" s="759"/>
      <c r="CF25" s="759"/>
      <c r="CG25" s="760"/>
      <c r="CH25" s="771"/>
      <c r="CI25" s="772"/>
      <c r="CJ25" s="772"/>
      <c r="CK25" s="772"/>
      <c r="CL25" s="773"/>
      <c r="CM25" s="771"/>
      <c r="CN25" s="772"/>
      <c r="CO25" s="772"/>
      <c r="CP25" s="772"/>
      <c r="CQ25" s="773"/>
      <c r="CR25" s="771"/>
      <c r="CS25" s="772"/>
      <c r="CT25" s="772"/>
      <c r="CU25" s="772"/>
      <c r="CV25" s="773"/>
      <c r="CW25" s="771"/>
      <c r="CX25" s="772"/>
      <c r="CY25" s="772"/>
      <c r="CZ25" s="772"/>
      <c r="DA25" s="773"/>
      <c r="DB25" s="771"/>
      <c r="DC25" s="772"/>
      <c r="DD25" s="772"/>
      <c r="DE25" s="772"/>
      <c r="DF25" s="773"/>
      <c r="DG25" s="771"/>
      <c r="DH25" s="772"/>
      <c r="DI25" s="772"/>
      <c r="DJ25" s="772"/>
      <c r="DK25" s="773"/>
      <c r="DL25" s="771"/>
      <c r="DM25" s="772"/>
      <c r="DN25" s="772"/>
      <c r="DO25" s="772"/>
      <c r="DP25" s="773"/>
      <c r="DQ25" s="771"/>
      <c r="DR25" s="772"/>
      <c r="DS25" s="772"/>
      <c r="DT25" s="772"/>
      <c r="DU25" s="773"/>
      <c r="DV25" s="774"/>
      <c r="DW25" s="775"/>
      <c r="DX25" s="775"/>
      <c r="DY25" s="775"/>
      <c r="DZ25" s="776"/>
      <c r="EA25" s="199"/>
    </row>
    <row r="26" spans="1:131" s="200" customFormat="1" ht="26.25" customHeight="1" x14ac:dyDescent="0.15">
      <c r="A26" s="730" t="s">
        <v>348</v>
      </c>
      <c r="B26" s="731"/>
      <c r="C26" s="731"/>
      <c r="D26" s="731"/>
      <c r="E26" s="731"/>
      <c r="F26" s="731"/>
      <c r="G26" s="731"/>
      <c r="H26" s="731"/>
      <c r="I26" s="731"/>
      <c r="J26" s="731"/>
      <c r="K26" s="731"/>
      <c r="L26" s="731"/>
      <c r="M26" s="731"/>
      <c r="N26" s="731"/>
      <c r="O26" s="731"/>
      <c r="P26" s="732"/>
      <c r="Q26" s="707" t="s">
        <v>375</v>
      </c>
      <c r="R26" s="708"/>
      <c r="S26" s="708"/>
      <c r="T26" s="708"/>
      <c r="U26" s="709"/>
      <c r="V26" s="707" t="s">
        <v>376</v>
      </c>
      <c r="W26" s="708"/>
      <c r="X26" s="708"/>
      <c r="Y26" s="708"/>
      <c r="Z26" s="709"/>
      <c r="AA26" s="707" t="s">
        <v>377</v>
      </c>
      <c r="AB26" s="708"/>
      <c r="AC26" s="708"/>
      <c r="AD26" s="708"/>
      <c r="AE26" s="708"/>
      <c r="AF26" s="802" t="s">
        <v>378</v>
      </c>
      <c r="AG26" s="803"/>
      <c r="AH26" s="803"/>
      <c r="AI26" s="803"/>
      <c r="AJ26" s="804"/>
      <c r="AK26" s="708" t="s">
        <v>379</v>
      </c>
      <c r="AL26" s="708"/>
      <c r="AM26" s="708"/>
      <c r="AN26" s="708"/>
      <c r="AO26" s="709"/>
      <c r="AP26" s="707" t="s">
        <v>380</v>
      </c>
      <c r="AQ26" s="708"/>
      <c r="AR26" s="708"/>
      <c r="AS26" s="708"/>
      <c r="AT26" s="709"/>
      <c r="AU26" s="707" t="s">
        <v>381</v>
      </c>
      <c r="AV26" s="708"/>
      <c r="AW26" s="708"/>
      <c r="AX26" s="708"/>
      <c r="AY26" s="709"/>
      <c r="AZ26" s="707" t="s">
        <v>382</v>
      </c>
      <c r="BA26" s="708"/>
      <c r="BB26" s="708"/>
      <c r="BC26" s="708"/>
      <c r="BD26" s="709"/>
      <c r="BE26" s="707" t="s">
        <v>355</v>
      </c>
      <c r="BF26" s="708"/>
      <c r="BG26" s="708"/>
      <c r="BH26" s="708"/>
      <c r="BI26" s="719"/>
      <c r="BJ26" s="205"/>
      <c r="BK26" s="205"/>
      <c r="BL26" s="205"/>
      <c r="BM26" s="205"/>
      <c r="BN26" s="205"/>
      <c r="BO26" s="218"/>
      <c r="BP26" s="218"/>
      <c r="BQ26" s="215">
        <v>20</v>
      </c>
      <c r="BR26" s="216"/>
      <c r="BS26" s="758"/>
      <c r="BT26" s="759"/>
      <c r="BU26" s="759"/>
      <c r="BV26" s="759"/>
      <c r="BW26" s="759"/>
      <c r="BX26" s="759"/>
      <c r="BY26" s="759"/>
      <c r="BZ26" s="759"/>
      <c r="CA26" s="759"/>
      <c r="CB26" s="759"/>
      <c r="CC26" s="759"/>
      <c r="CD26" s="759"/>
      <c r="CE26" s="759"/>
      <c r="CF26" s="759"/>
      <c r="CG26" s="760"/>
      <c r="CH26" s="771"/>
      <c r="CI26" s="772"/>
      <c r="CJ26" s="772"/>
      <c r="CK26" s="772"/>
      <c r="CL26" s="773"/>
      <c r="CM26" s="771"/>
      <c r="CN26" s="772"/>
      <c r="CO26" s="772"/>
      <c r="CP26" s="772"/>
      <c r="CQ26" s="773"/>
      <c r="CR26" s="771"/>
      <c r="CS26" s="772"/>
      <c r="CT26" s="772"/>
      <c r="CU26" s="772"/>
      <c r="CV26" s="773"/>
      <c r="CW26" s="771"/>
      <c r="CX26" s="772"/>
      <c r="CY26" s="772"/>
      <c r="CZ26" s="772"/>
      <c r="DA26" s="773"/>
      <c r="DB26" s="771"/>
      <c r="DC26" s="772"/>
      <c r="DD26" s="772"/>
      <c r="DE26" s="772"/>
      <c r="DF26" s="773"/>
      <c r="DG26" s="771"/>
      <c r="DH26" s="772"/>
      <c r="DI26" s="772"/>
      <c r="DJ26" s="772"/>
      <c r="DK26" s="773"/>
      <c r="DL26" s="771"/>
      <c r="DM26" s="772"/>
      <c r="DN26" s="772"/>
      <c r="DO26" s="772"/>
      <c r="DP26" s="773"/>
      <c r="DQ26" s="771"/>
      <c r="DR26" s="772"/>
      <c r="DS26" s="772"/>
      <c r="DT26" s="772"/>
      <c r="DU26" s="773"/>
      <c r="DV26" s="774"/>
      <c r="DW26" s="775"/>
      <c r="DX26" s="775"/>
      <c r="DY26" s="775"/>
      <c r="DZ26" s="776"/>
      <c r="EA26" s="199"/>
    </row>
    <row r="27" spans="1:131" s="200" customFormat="1" ht="26.25" customHeight="1" thickBot="1" x14ac:dyDescent="0.2">
      <c r="A27" s="733"/>
      <c r="B27" s="734"/>
      <c r="C27" s="734"/>
      <c r="D27" s="734"/>
      <c r="E27" s="734"/>
      <c r="F27" s="734"/>
      <c r="G27" s="734"/>
      <c r="H27" s="734"/>
      <c r="I27" s="734"/>
      <c r="J27" s="734"/>
      <c r="K27" s="734"/>
      <c r="L27" s="734"/>
      <c r="M27" s="734"/>
      <c r="N27" s="734"/>
      <c r="O27" s="734"/>
      <c r="P27" s="735"/>
      <c r="Q27" s="710"/>
      <c r="R27" s="711"/>
      <c r="S27" s="711"/>
      <c r="T27" s="711"/>
      <c r="U27" s="712"/>
      <c r="V27" s="710"/>
      <c r="W27" s="711"/>
      <c r="X27" s="711"/>
      <c r="Y27" s="711"/>
      <c r="Z27" s="712"/>
      <c r="AA27" s="710"/>
      <c r="AB27" s="711"/>
      <c r="AC27" s="711"/>
      <c r="AD27" s="711"/>
      <c r="AE27" s="711"/>
      <c r="AF27" s="805"/>
      <c r="AG27" s="806"/>
      <c r="AH27" s="806"/>
      <c r="AI27" s="806"/>
      <c r="AJ27" s="807"/>
      <c r="AK27" s="711"/>
      <c r="AL27" s="711"/>
      <c r="AM27" s="711"/>
      <c r="AN27" s="711"/>
      <c r="AO27" s="712"/>
      <c r="AP27" s="710"/>
      <c r="AQ27" s="711"/>
      <c r="AR27" s="711"/>
      <c r="AS27" s="711"/>
      <c r="AT27" s="712"/>
      <c r="AU27" s="710"/>
      <c r="AV27" s="711"/>
      <c r="AW27" s="711"/>
      <c r="AX27" s="711"/>
      <c r="AY27" s="712"/>
      <c r="AZ27" s="710"/>
      <c r="BA27" s="711"/>
      <c r="BB27" s="711"/>
      <c r="BC27" s="711"/>
      <c r="BD27" s="712"/>
      <c r="BE27" s="710"/>
      <c r="BF27" s="711"/>
      <c r="BG27" s="711"/>
      <c r="BH27" s="711"/>
      <c r="BI27" s="720"/>
      <c r="BJ27" s="205"/>
      <c r="BK27" s="205"/>
      <c r="BL27" s="205"/>
      <c r="BM27" s="205"/>
      <c r="BN27" s="205"/>
      <c r="BO27" s="218"/>
      <c r="BP27" s="218"/>
      <c r="BQ27" s="215">
        <v>21</v>
      </c>
      <c r="BR27" s="216"/>
      <c r="BS27" s="758"/>
      <c r="BT27" s="759"/>
      <c r="BU27" s="759"/>
      <c r="BV27" s="759"/>
      <c r="BW27" s="759"/>
      <c r="BX27" s="759"/>
      <c r="BY27" s="759"/>
      <c r="BZ27" s="759"/>
      <c r="CA27" s="759"/>
      <c r="CB27" s="759"/>
      <c r="CC27" s="759"/>
      <c r="CD27" s="759"/>
      <c r="CE27" s="759"/>
      <c r="CF27" s="759"/>
      <c r="CG27" s="760"/>
      <c r="CH27" s="771"/>
      <c r="CI27" s="772"/>
      <c r="CJ27" s="772"/>
      <c r="CK27" s="772"/>
      <c r="CL27" s="773"/>
      <c r="CM27" s="771"/>
      <c r="CN27" s="772"/>
      <c r="CO27" s="772"/>
      <c r="CP27" s="772"/>
      <c r="CQ27" s="773"/>
      <c r="CR27" s="771"/>
      <c r="CS27" s="772"/>
      <c r="CT27" s="772"/>
      <c r="CU27" s="772"/>
      <c r="CV27" s="773"/>
      <c r="CW27" s="771"/>
      <c r="CX27" s="772"/>
      <c r="CY27" s="772"/>
      <c r="CZ27" s="772"/>
      <c r="DA27" s="773"/>
      <c r="DB27" s="771"/>
      <c r="DC27" s="772"/>
      <c r="DD27" s="772"/>
      <c r="DE27" s="772"/>
      <c r="DF27" s="773"/>
      <c r="DG27" s="771"/>
      <c r="DH27" s="772"/>
      <c r="DI27" s="772"/>
      <c r="DJ27" s="772"/>
      <c r="DK27" s="773"/>
      <c r="DL27" s="771"/>
      <c r="DM27" s="772"/>
      <c r="DN27" s="772"/>
      <c r="DO27" s="772"/>
      <c r="DP27" s="773"/>
      <c r="DQ27" s="771"/>
      <c r="DR27" s="772"/>
      <c r="DS27" s="772"/>
      <c r="DT27" s="772"/>
      <c r="DU27" s="773"/>
      <c r="DV27" s="774"/>
      <c r="DW27" s="775"/>
      <c r="DX27" s="775"/>
      <c r="DY27" s="775"/>
      <c r="DZ27" s="776"/>
      <c r="EA27" s="199"/>
    </row>
    <row r="28" spans="1:131" s="200" customFormat="1" ht="26.25" customHeight="1" thickTop="1" x14ac:dyDescent="0.15">
      <c r="A28" s="219">
        <v>1</v>
      </c>
      <c r="B28" s="721" t="s">
        <v>383</v>
      </c>
      <c r="C28" s="722"/>
      <c r="D28" s="722"/>
      <c r="E28" s="722"/>
      <c r="F28" s="722"/>
      <c r="G28" s="722"/>
      <c r="H28" s="722"/>
      <c r="I28" s="722"/>
      <c r="J28" s="722"/>
      <c r="K28" s="722"/>
      <c r="L28" s="722"/>
      <c r="M28" s="722"/>
      <c r="N28" s="722"/>
      <c r="O28" s="722"/>
      <c r="P28" s="723"/>
      <c r="Q28" s="812">
        <v>49080</v>
      </c>
      <c r="R28" s="813"/>
      <c r="S28" s="813"/>
      <c r="T28" s="813"/>
      <c r="U28" s="813"/>
      <c r="V28" s="813">
        <v>49649</v>
      </c>
      <c r="W28" s="813"/>
      <c r="X28" s="813"/>
      <c r="Y28" s="813"/>
      <c r="Z28" s="813"/>
      <c r="AA28" s="813">
        <v>-569</v>
      </c>
      <c r="AB28" s="813"/>
      <c r="AC28" s="813"/>
      <c r="AD28" s="813"/>
      <c r="AE28" s="814"/>
      <c r="AF28" s="815">
        <v>-569</v>
      </c>
      <c r="AG28" s="813"/>
      <c r="AH28" s="813"/>
      <c r="AI28" s="813"/>
      <c r="AJ28" s="816"/>
      <c r="AK28" s="817">
        <v>7403</v>
      </c>
      <c r="AL28" s="808"/>
      <c r="AM28" s="808"/>
      <c r="AN28" s="808"/>
      <c r="AO28" s="808"/>
      <c r="AP28" s="808" t="s">
        <v>544</v>
      </c>
      <c r="AQ28" s="808"/>
      <c r="AR28" s="808"/>
      <c r="AS28" s="808"/>
      <c r="AT28" s="808"/>
      <c r="AU28" s="808" t="s">
        <v>549</v>
      </c>
      <c r="AV28" s="808"/>
      <c r="AW28" s="808"/>
      <c r="AX28" s="808"/>
      <c r="AY28" s="808"/>
      <c r="AZ28" s="809" t="s">
        <v>544</v>
      </c>
      <c r="BA28" s="809"/>
      <c r="BB28" s="809"/>
      <c r="BC28" s="809"/>
      <c r="BD28" s="809"/>
      <c r="BE28" s="810"/>
      <c r="BF28" s="810"/>
      <c r="BG28" s="810"/>
      <c r="BH28" s="810"/>
      <c r="BI28" s="811"/>
      <c r="BJ28" s="205"/>
      <c r="BK28" s="205"/>
      <c r="BL28" s="205"/>
      <c r="BM28" s="205"/>
      <c r="BN28" s="205"/>
      <c r="BO28" s="218"/>
      <c r="BP28" s="218"/>
      <c r="BQ28" s="215">
        <v>22</v>
      </c>
      <c r="BR28" s="216"/>
      <c r="BS28" s="758"/>
      <c r="BT28" s="759"/>
      <c r="BU28" s="759"/>
      <c r="BV28" s="759"/>
      <c r="BW28" s="759"/>
      <c r="BX28" s="759"/>
      <c r="BY28" s="759"/>
      <c r="BZ28" s="759"/>
      <c r="CA28" s="759"/>
      <c r="CB28" s="759"/>
      <c r="CC28" s="759"/>
      <c r="CD28" s="759"/>
      <c r="CE28" s="759"/>
      <c r="CF28" s="759"/>
      <c r="CG28" s="760"/>
      <c r="CH28" s="771"/>
      <c r="CI28" s="772"/>
      <c r="CJ28" s="772"/>
      <c r="CK28" s="772"/>
      <c r="CL28" s="773"/>
      <c r="CM28" s="771"/>
      <c r="CN28" s="772"/>
      <c r="CO28" s="772"/>
      <c r="CP28" s="772"/>
      <c r="CQ28" s="773"/>
      <c r="CR28" s="771"/>
      <c r="CS28" s="772"/>
      <c r="CT28" s="772"/>
      <c r="CU28" s="772"/>
      <c r="CV28" s="773"/>
      <c r="CW28" s="771"/>
      <c r="CX28" s="772"/>
      <c r="CY28" s="772"/>
      <c r="CZ28" s="772"/>
      <c r="DA28" s="773"/>
      <c r="DB28" s="771"/>
      <c r="DC28" s="772"/>
      <c r="DD28" s="772"/>
      <c r="DE28" s="772"/>
      <c r="DF28" s="773"/>
      <c r="DG28" s="771"/>
      <c r="DH28" s="772"/>
      <c r="DI28" s="772"/>
      <c r="DJ28" s="772"/>
      <c r="DK28" s="773"/>
      <c r="DL28" s="771"/>
      <c r="DM28" s="772"/>
      <c r="DN28" s="772"/>
      <c r="DO28" s="772"/>
      <c r="DP28" s="773"/>
      <c r="DQ28" s="771"/>
      <c r="DR28" s="772"/>
      <c r="DS28" s="772"/>
      <c r="DT28" s="772"/>
      <c r="DU28" s="773"/>
      <c r="DV28" s="774"/>
      <c r="DW28" s="775"/>
      <c r="DX28" s="775"/>
      <c r="DY28" s="775"/>
      <c r="DZ28" s="776"/>
      <c r="EA28" s="199"/>
    </row>
    <row r="29" spans="1:131" s="200" customFormat="1" ht="26.25" customHeight="1" x14ac:dyDescent="0.15">
      <c r="A29" s="219">
        <v>2</v>
      </c>
      <c r="B29" s="745" t="s">
        <v>384</v>
      </c>
      <c r="C29" s="746"/>
      <c r="D29" s="746"/>
      <c r="E29" s="746"/>
      <c r="F29" s="746"/>
      <c r="G29" s="746"/>
      <c r="H29" s="746"/>
      <c r="I29" s="746"/>
      <c r="J29" s="746"/>
      <c r="K29" s="746"/>
      <c r="L29" s="746"/>
      <c r="M29" s="746"/>
      <c r="N29" s="746"/>
      <c r="O29" s="746"/>
      <c r="P29" s="747"/>
      <c r="Q29" s="748">
        <v>23933</v>
      </c>
      <c r="R29" s="749"/>
      <c r="S29" s="749"/>
      <c r="T29" s="749"/>
      <c r="U29" s="749"/>
      <c r="V29" s="749">
        <v>23488</v>
      </c>
      <c r="W29" s="749"/>
      <c r="X29" s="749"/>
      <c r="Y29" s="749"/>
      <c r="Z29" s="749"/>
      <c r="AA29" s="749">
        <v>444</v>
      </c>
      <c r="AB29" s="749"/>
      <c r="AC29" s="749"/>
      <c r="AD29" s="749"/>
      <c r="AE29" s="750"/>
      <c r="AF29" s="751">
        <v>444</v>
      </c>
      <c r="AG29" s="752"/>
      <c r="AH29" s="752"/>
      <c r="AI29" s="752"/>
      <c r="AJ29" s="753"/>
      <c r="AK29" s="820">
        <v>3521</v>
      </c>
      <c r="AL29" s="821"/>
      <c r="AM29" s="821"/>
      <c r="AN29" s="821"/>
      <c r="AO29" s="821"/>
      <c r="AP29" s="821" t="s">
        <v>544</v>
      </c>
      <c r="AQ29" s="821"/>
      <c r="AR29" s="821"/>
      <c r="AS29" s="821"/>
      <c r="AT29" s="821"/>
      <c r="AU29" s="821" t="s">
        <v>549</v>
      </c>
      <c r="AV29" s="821"/>
      <c r="AW29" s="821"/>
      <c r="AX29" s="821"/>
      <c r="AY29" s="821"/>
      <c r="AZ29" s="822" t="s">
        <v>544</v>
      </c>
      <c r="BA29" s="822"/>
      <c r="BB29" s="822"/>
      <c r="BC29" s="822"/>
      <c r="BD29" s="822"/>
      <c r="BE29" s="818"/>
      <c r="BF29" s="818"/>
      <c r="BG29" s="818"/>
      <c r="BH29" s="818"/>
      <c r="BI29" s="819"/>
      <c r="BJ29" s="205"/>
      <c r="BK29" s="205"/>
      <c r="BL29" s="205"/>
      <c r="BM29" s="205"/>
      <c r="BN29" s="205"/>
      <c r="BO29" s="218"/>
      <c r="BP29" s="218"/>
      <c r="BQ29" s="215">
        <v>23</v>
      </c>
      <c r="BR29" s="216"/>
      <c r="BS29" s="758"/>
      <c r="BT29" s="759"/>
      <c r="BU29" s="759"/>
      <c r="BV29" s="759"/>
      <c r="BW29" s="759"/>
      <c r="BX29" s="759"/>
      <c r="BY29" s="759"/>
      <c r="BZ29" s="759"/>
      <c r="CA29" s="759"/>
      <c r="CB29" s="759"/>
      <c r="CC29" s="759"/>
      <c r="CD29" s="759"/>
      <c r="CE29" s="759"/>
      <c r="CF29" s="759"/>
      <c r="CG29" s="760"/>
      <c r="CH29" s="771"/>
      <c r="CI29" s="772"/>
      <c r="CJ29" s="772"/>
      <c r="CK29" s="772"/>
      <c r="CL29" s="773"/>
      <c r="CM29" s="771"/>
      <c r="CN29" s="772"/>
      <c r="CO29" s="772"/>
      <c r="CP29" s="772"/>
      <c r="CQ29" s="773"/>
      <c r="CR29" s="771"/>
      <c r="CS29" s="772"/>
      <c r="CT29" s="772"/>
      <c r="CU29" s="772"/>
      <c r="CV29" s="773"/>
      <c r="CW29" s="771"/>
      <c r="CX29" s="772"/>
      <c r="CY29" s="772"/>
      <c r="CZ29" s="772"/>
      <c r="DA29" s="773"/>
      <c r="DB29" s="771"/>
      <c r="DC29" s="772"/>
      <c r="DD29" s="772"/>
      <c r="DE29" s="772"/>
      <c r="DF29" s="773"/>
      <c r="DG29" s="771"/>
      <c r="DH29" s="772"/>
      <c r="DI29" s="772"/>
      <c r="DJ29" s="772"/>
      <c r="DK29" s="773"/>
      <c r="DL29" s="771"/>
      <c r="DM29" s="772"/>
      <c r="DN29" s="772"/>
      <c r="DO29" s="772"/>
      <c r="DP29" s="773"/>
      <c r="DQ29" s="771"/>
      <c r="DR29" s="772"/>
      <c r="DS29" s="772"/>
      <c r="DT29" s="772"/>
      <c r="DU29" s="773"/>
      <c r="DV29" s="774"/>
      <c r="DW29" s="775"/>
      <c r="DX29" s="775"/>
      <c r="DY29" s="775"/>
      <c r="DZ29" s="776"/>
      <c r="EA29" s="199"/>
    </row>
    <row r="30" spans="1:131" s="200" customFormat="1" ht="26.25" customHeight="1" x14ac:dyDescent="0.15">
      <c r="A30" s="219">
        <v>3</v>
      </c>
      <c r="B30" s="745" t="s">
        <v>385</v>
      </c>
      <c r="C30" s="746"/>
      <c r="D30" s="746"/>
      <c r="E30" s="746"/>
      <c r="F30" s="746"/>
      <c r="G30" s="746"/>
      <c r="H30" s="746"/>
      <c r="I30" s="746"/>
      <c r="J30" s="746"/>
      <c r="K30" s="746"/>
      <c r="L30" s="746"/>
      <c r="M30" s="746"/>
      <c r="N30" s="746"/>
      <c r="O30" s="746"/>
      <c r="P30" s="747"/>
      <c r="Q30" s="748">
        <v>3107</v>
      </c>
      <c r="R30" s="749"/>
      <c r="S30" s="749"/>
      <c r="T30" s="749"/>
      <c r="U30" s="749"/>
      <c r="V30" s="749">
        <v>2916</v>
      </c>
      <c r="W30" s="749"/>
      <c r="X30" s="749"/>
      <c r="Y30" s="749"/>
      <c r="Z30" s="749"/>
      <c r="AA30" s="749">
        <v>191</v>
      </c>
      <c r="AB30" s="749"/>
      <c r="AC30" s="749"/>
      <c r="AD30" s="749"/>
      <c r="AE30" s="750"/>
      <c r="AF30" s="751">
        <v>191</v>
      </c>
      <c r="AG30" s="752"/>
      <c r="AH30" s="752"/>
      <c r="AI30" s="752"/>
      <c r="AJ30" s="753"/>
      <c r="AK30" s="820">
        <v>641</v>
      </c>
      <c r="AL30" s="821"/>
      <c r="AM30" s="821"/>
      <c r="AN30" s="821"/>
      <c r="AO30" s="821"/>
      <c r="AP30" s="821" t="s">
        <v>544</v>
      </c>
      <c r="AQ30" s="821"/>
      <c r="AR30" s="821"/>
      <c r="AS30" s="821"/>
      <c r="AT30" s="821"/>
      <c r="AU30" s="821" t="s">
        <v>549</v>
      </c>
      <c r="AV30" s="821"/>
      <c r="AW30" s="821"/>
      <c r="AX30" s="821"/>
      <c r="AY30" s="821"/>
      <c r="AZ30" s="822" t="s">
        <v>544</v>
      </c>
      <c r="BA30" s="822"/>
      <c r="BB30" s="822"/>
      <c r="BC30" s="822"/>
      <c r="BD30" s="822"/>
      <c r="BE30" s="818"/>
      <c r="BF30" s="818"/>
      <c r="BG30" s="818"/>
      <c r="BH30" s="818"/>
      <c r="BI30" s="819"/>
      <c r="BJ30" s="205"/>
      <c r="BK30" s="205"/>
      <c r="BL30" s="205"/>
      <c r="BM30" s="205"/>
      <c r="BN30" s="205"/>
      <c r="BO30" s="218"/>
      <c r="BP30" s="218"/>
      <c r="BQ30" s="215">
        <v>24</v>
      </c>
      <c r="BR30" s="216"/>
      <c r="BS30" s="758"/>
      <c r="BT30" s="759"/>
      <c r="BU30" s="759"/>
      <c r="BV30" s="759"/>
      <c r="BW30" s="759"/>
      <c r="BX30" s="759"/>
      <c r="BY30" s="759"/>
      <c r="BZ30" s="759"/>
      <c r="CA30" s="759"/>
      <c r="CB30" s="759"/>
      <c r="CC30" s="759"/>
      <c r="CD30" s="759"/>
      <c r="CE30" s="759"/>
      <c r="CF30" s="759"/>
      <c r="CG30" s="760"/>
      <c r="CH30" s="771"/>
      <c r="CI30" s="772"/>
      <c r="CJ30" s="772"/>
      <c r="CK30" s="772"/>
      <c r="CL30" s="773"/>
      <c r="CM30" s="771"/>
      <c r="CN30" s="772"/>
      <c r="CO30" s="772"/>
      <c r="CP30" s="772"/>
      <c r="CQ30" s="773"/>
      <c r="CR30" s="771"/>
      <c r="CS30" s="772"/>
      <c r="CT30" s="772"/>
      <c r="CU30" s="772"/>
      <c r="CV30" s="773"/>
      <c r="CW30" s="771"/>
      <c r="CX30" s="772"/>
      <c r="CY30" s="772"/>
      <c r="CZ30" s="772"/>
      <c r="DA30" s="773"/>
      <c r="DB30" s="771"/>
      <c r="DC30" s="772"/>
      <c r="DD30" s="772"/>
      <c r="DE30" s="772"/>
      <c r="DF30" s="773"/>
      <c r="DG30" s="771"/>
      <c r="DH30" s="772"/>
      <c r="DI30" s="772"/>
      <c r="DJ30" s="772"/>
      <c r="DK30" s="773"/>
      <c r="DL30" s="771"/>
      <c r="DM30" s="772"/>
      <c r="DN30" s="772"/>
      <c r="DO30" s="772"/>
      <c r="DP30" s="773"/>
      <c r="DQ30" s="771"/>
      <c r="DR30" s="772"/>
      <c r="DS30" s="772"/>
      <c r="DT30" s="772"/>
      <c r="DU30" s="773"/>
      <c r="DV30" s="774"/>
      <c r="DW30" s="775"/>
      <c r="DX30" s="775"/>
      <c r="DY30" s="775"/>
      <c r="DZ30" s="776"/>
      <c r="EA30" s="199"/>
    </row>
    <row r="31" spans="1:131" s="200" customFormat="1" ht="26.25" customHeight="1" x14ac:dyDescent="0.15">
      <c r="A31" s="219">
        <v>4</v>
      </c>
      <c r="B31" s="745" t="s">
        <v>386</v>
      </c>
      <c r="C31" s="746"/>
      <c r="D31" s="746"/>
      <c r="E31" s="746"/>
      <c r="F31" s="746"/>
      <c r="G31" s="746"/>
      <c r="H31" s="746"/>
      <c r="I31" s="746"/>
      <c r="J31" s="746"/>
      <c r="K31" s="746"/>
      <c r="L31" s="746"/>
      <c r="M31" s="746"/>
      <c r="N31" s="746"/>
      <c r="O31" s="746"/>
      <c r="P31" s="747"/>
      <c r="Q31" s="748">
        <v>7880</v>
      </c>
      <c r="R31" s="749"/>
      <c r="S31" s="749"/>
      <c r="T31" s="749"/>
      <c r="U31" s="749"/>
      <c r="V31" s="749">
        <v>6953</v>
      </c>
      <c r="W31" s="749"/>
      <c r="X31" s="749"/>
      <c r="Y31" s="749"/>
      <c r="Z31" s="749"/>
      <c r="AA31" s="749">
        <v>927</v>
      </c>
      <c r="AB31" s="749"/>
      <c r="AC31" s="749"/>
      <c r="AD31" s="749"/>
      <c r="AE31" s="750"/>
      <c r="AF31" s="751">
        <v>10913</v>
      </c>
      <c r="AG31" s="752"/>
      <c r="AH31" s="752"/>
      <c r="AI31" s="752"/>
      <c r="AJ31" s="753"/>
      <c r="AK31" s="820">
        <v>45</v>
      </c>
      <c r="AL31" s="821"/>
      <c r="AM31" s="821"/>
      <c r="AN31" s="821"/>
      <c r="AO31" s="821"/>
      <c r="AP31" s="821">
        <v>2355</v>
      </c>
      <c r="AQ31" s="821"/>
      <c r="AR31" s="821"/>
      <c r="AS31" s="821"/>
      <c r="AT31" s="821"/>
      <c r="AU31" s="821" t="s">
        <v>546</v>
      </c>
      <c r="AV31" s="821"/>
      <c r="AW31" s="821"/>
      <c r="AX31" s="821"/>
      <c r="AY31" s="821"/>
      <c r="AZ31" s="822" t="s">
        <v>544</v>
      </c>
      <c r="BA31" s="822"/>
      <c r="BB31" s="822"/>
      <c r="BC31" s="822"/>
      <c r="BD31" s="822"/>
      <c r="BE31" s="818" t="s">
        <v>387</v>
      </c>
      <c r="BF31" s="818"/>
      <c r="BG31" s="818"/>
      <c r="BH31" s="818"/>
      <c r="BI31" s="819"/>
      <c r="BJ31" s="205"/>
      <c r="BK31" s="205"/>
      <c r="BL31" s="205"/>
      <c r="BM31" s="205"/>
      <c r="BN31" s="205"/>
      <c r="BO31" s="218"/>
      <c r="BP31" s="218"/>
      <c r="BQ31" s="215">
        <v>25</v>
      </c>
      <c r="BR31" s="216"/>
      <c r="BS31" s="758"/>
      <c r="BT31" s="759"/>
      <c r="BU31" s="759"/>
      <c r="BV31" s="759"/>
      <c r="BW31" s="759"/>
      <c r="BX31" s="759"/>
      <c r="BY31" s="759"/>
      <c r="BZ31" s="759"/>
      <c r="CA31" s="759"/>
      <c r="CB31" s="759"/>
      <c r="CC31" s="759"/>
      <c r="CD31" s="759"/>
      <c r="CE31" s="759"/>
      <c r="CF31" s="759"/>
      <c r="CG31" s="760"/>
      <c r="CH31" s="771"/>
      <c r="CI31" s="772"/>
      <c r="CJ31" s="772"/>
      <c r="CK31" s="772"/>
      <c r="CL31" s="773"/>
      <c r="CM31" s="771"/>
      <c r="CN31" s="772"/>
      <c r="CO31" s="772"/>
      <c r="CP31" s="772"/>
      <c r="CQ31" s="773"/>
      <c r="CR31" s="771"/>
      <c r="CS31" s="772"/>
      <c r="CT31" s="772"/>
      <c r="CU31" s="772"/>
      <c r="CV31" s="773"/>
      <c r="CW31" s="771"/>
      <c r="CX31" s="772"/>
      <c r="CY31" s="772"/>
      <c r="CZ31" s="772"/>
      <c r="DA31" s="773"/>
      <c r="DB31" s="771"/>
      <c r="DC31" s="772"/>
      <c r="DD31" s="772"/>
      <c r="DE31" s="772"/>
      <c r="DF31" s="773"/>
      <c r="DG31" s="771"/>
      <c r="DH31" s="772"/>
      <c r="DI31" s="772"/>
      <c r="DJ31" s="772"/>
      <c r="DK31" s="773"/>
      <c r="DL31" s="771"/>
      <c r="DM31" s="772"/>
      <c r="DN31" s="772"/>
      <c r="DO31" s="772"/>
      <c r="DP31" s="773"/>
      <c r="DQ31" s="771"/>
      <c r="DR31" s="772"/>
      <c r="DS31" s="772"/>
      <c r="DT31" s="772"/>
      <c r="DU31" s="773"/>
      <c r="DV31" s="774"/>
      <c r="DW31" s="775"/>
      <c r="DX31" s="775"/>
      <c r="DY31" s="775"/>
      <c r="DZ31" s="776"/>
      <c r="EA31" s="199"/>
    </row>
    <row r="32" spans="1:131" s="200" customFormat="1" ht="26.25" customHeight="1" x14ac:dyDescent="0.15">
      <c r="A32" s="219">
        <v>5</v>
      </c>
      <c r="B32" s="745" t="s">
        <v>388</v>
      </c>
      <c r="C32" s="746"/>
      <c r="D32" s="746"/>
      <c r="E32" s="746"/>
      <c r="F32" s="746"/>
      <c r="G32" s="746"/>
      <c r="H32" s="746"/>
      <c r="I32" s="746"/>
      <c r="J32" s="746"/>
      <c r="K32" s="746"/>
      <c r="L32" s="746"/>
      <c r="M32" s="746"/>
      <c r="N32" s="746"/>
      <c r="O32" s="746"/>
      <c r="P32" s="747"/>
      <c r="Q32" s="748">
        <v>5254</v>
      </c>
      <c r="R32" s="749"/>
      <c r="S32" s="749"/>
      <c r="T32" s="749"/>
      <c r="U32" s="749"/>
      <c r="V32" s="749">
        <v>4834</v>
      </c>
      <c r="W32" s="749"/>
      <c r="X32" s="749"/>
      <c r="Y32" s="749"/>
      <c r="Z32" s="749"/>
      <c r="AA32" s="749">
        <v>420</v>
      </c>
      <c r="AB32" s="749"/>
      <c r="AC32" s="749"/>
      <c r="AD32" s="749"/>
      <c r="AE32" s="750"/>
      <c r="AF32" s="751">
        <v>2936</v>
      </c>
      <c r="AG32" s="752"/>
      <c r="AH32" s="752"/>
      <c r="AI32" s="752"/>
      <c r="AJ32" s="753"/>
      <c r="AK32" s="820">
        <v>1380</v>
      </c>
      <c r="AL32" s="821"/>
      <c r="AM32" s="821"/>
      <c r="AN32" s="821"/>
      <c r="AO32" s="821"/>
      <c r="AP32" s="821">
        <v>14813</v>
      </c>
      <c r="AQ32" s="821"/>
      <c r="AR32" s="821"/>
      <c r="AS32" s="821"/>
      <c r="AT32" s="821"/>
      <c r="AU32" s="821">
        <v>7999</v>
      </c>
      <c r="AV32" s="821"/>
      <c r="AW32" s="821"/>
      <c r="AX32" s="821"/>
      <c r="AY32" s="821"/>
      <c r="AZ32" s="822" t="s">
        <v>544</v>
      </c>
      <c r="BA32" s="822"/>
      <c r="BB32" s="822"/>
      <c r="BC32" s="822"/>
      <c r="BD32" s="822"/>
      <c r="BE32" s="818" t="s">
        <v>387</v>
      </c>
      <c r="BF32" s="818"/>
      <c r="BG32" s="818"/>
      <c r="BH32" s="818"/>
      <c r="BI32" s="819"/>
      <c r="BJ32" s="205"/>
      <c r="BK32" s="205"/>
      <c r="BL32" s="205"/>
      <c r="BM32" s="205"/>
      <c r="BN32" s="205"/>
      <c r="BO32" s="218"/>
      <c r="BP32" s="218"/>
      <c r="BQ32" s="215">
        <v>26</v>
      </c>
      <c r="BR32" s="216"/>
      <c r="BS32" s="758"/>
      <c r="BT32" s="759"/>
      <c r="BU32" s="759"/>
      <c r="BV32" s="759"/>
      <c r="BW32" s="759"/>
      <c r="BX32" s="759"/>
      <c r="BY32" s="759"/>
      <c r="BZ32" s="759"/>
      <c r="CA32" s="759"/>
      <c r="CB32" s="759"/>
      <c r="CC32" s="759"/>
      <c r="CD32" s="759"/>
      <c r="CE32" s="759"/>
      <c r="CF32" s="759"/>
      <c r="CG32" s="760"/>
      <c r="CH32" s="771"/>
      <c r="CI32" s="772"/>
      <c r="CJ32" s="772"/>
      <c r="CK32" s="772"/>
      <c r="CL32" s="773"/>
      <c r="CM32" s="771"/>
      <c r="CN32" s="772"/>
      <c r="CO32" s="772"/>
      <c r="CP32" s="772"/>
      <c r="CQ32" s="773"/>
      <c r="CR32" s="771"/>
      <c r="CS32" s="772"/>
      <c r="CT32" s="772"/>
      <c r="CU32" s="772"/>
      <c r="CV32" s="773"/>
      <c r="CW32" s="771"/>
      <c r="CX32" s="772"/>
      <c r="CY32" s="772"/>
      <c r="CZ32" s="772"/>
      <c r="DA32" s="773"/>
      <c r="DB32" s="771"/>
      <c r="DC32" s="772"/>
      <c r="DD32" s="772"/>
      <c r="DE32" s="772"/>
      <c r="DF32" s="773"/>
      <c r="DG32" s="771"/>
      <c r="DH32" s="772"/>
      <c r="DI32" s="772"/>
      <c r="DJ32" s="772"/>
      <c r="DK32" s="773"/>
      <c r="DL32" s="771"/>
      <c r="DM32" s="772"/>
      <c r="DN32" s="772"/>
      <c r="DO32" s="772"/>
      <c r="DP32" s="773"/>
      <c r="DQ32" s="771"/>
      <c r="DR32" s="772"/>
      <c r="DS32" s="772"/>
      <c r="DT32" s="772"/>
      <c r="DU32" s="773"/>
      <c r="DV32" s="774"/>
      <c r="DW32" s="775"/>
      <c r="DX32" s="775"/>
      <c r="DY32" s="775"/>
      <c r="DZ32" s="776"/>
      <c r="EA32" s="199"/>
    </row>
    <row r="33" spans="1:131" s="200" customFormat="1" ht="26.25" customHeight="1" x14ac:dyDescent="0.15">
      <c r="A33" s="219">
        <v>6</v>
      </c>
      <c r="B33" s="745"/>
      <c r="C33" s="746"/>
      <c r="D33" s="746"/>
      <c r="E33" s="746"/>
      <c r="F33" s="746"/>
      <c r="G33" s="746"/>
      <c r="H33" s="746"/>
      <c r="I33" s="746"/>
      <c r="J33" s="746"/>
      <c r="K33" s="746"/>
      <c r="L33" s="746"/>
      <c r="M33" s="746"/>
      <c r="N33" s="746"/>
      <c r="O33" s="746"/>
      <c r="P33" s="747"/>
      <c r="Q33" s="748"/>
      <c r="R33" s="749"/>
      <c r="S33" s="749"/>
      <c r="T33" s="749"/>
      <c r="U33" s="749"/>
      <c r="V33" s="749"/>
      <c r="W33" s="749"/>
      <c r="X33" s="749"/>
      <c r="Y33" s="749"/>
      <c r="Z33" s="749"/>
      <c r="AA33" s="749"/>
      <c r="AB33" s="749"/>
      <c r="AC33" s="749"/>
      <c r="AD33" s="749"/>
      <c r="AE33" s="750"/>
      <c r="AF33" s="751"/>
      <c r="AG33" s="752"/>
      <c r="AH33" s="752"/>
      <c r="AI33" s="752"/>
      <c r="AJ33" s="753"/>
      <c r="AK33" s="820"/>
      <c r="AL33" s="821"/>
      <c r="AM33" s="821"/>
      <c r="AN33" s="821"/>
      <c r="AO33" s="821"/>
      <c r="AP33" s="821"/>
      <c r="AQ33" s="821"/>
      <c r="AR33" s="821"/>
      <c r="AS33" s="821"/>
      <c r="AT33" s="821"/>
      <c r="AU33" s="821"/>
      <c r="AV33" s="821"/>
      <c r="AW33" s="821"/>
      <c r="AX33" s="821"/>
      <c r="AY33" s="821"/>
      <c r="AZ33" s="822"/>
      <c r="BA33" s="822"/>
      <c r="BB33" s="822"/>
      <c r="BC33" s="822"/>
      <c r="BD33" s="822"/>
      <c r="BE33" s="818"/>
      <c r="BF33" s="818"/>
      <c r="BG33" s="818"/>
      <c r="BH33" s="818"/>
      <c r="BI33" s="819"/>
      <c r="BJ33" s="205"/>
      <c r="BK33" s="205"/>
      <c r="BL33" s="205"/>
      <c r="BM33" s="205"/>
      <c r="BN33" s="205"/>
      <c r="BO33" s="218"/>
      <c r="BP33" s="218"/>
      <c r="BQ33" s="215">
        <v>27</v>
      </c>
      <c r="BR33" s="216"/>
      <c r="BS33" s="758"/>
      <c r="BT33" s="759"/>
      <c r="BU33" s="759"/>
      <c r="BV33" s="759"/>
      <c r="BW33" s="759"/>
      <c r="BX33" s="759"/>
      <c r="BY33" s="759"/>
      <c r="BZ33" s="759"/>
      <c r="CA33" s="759"/>
      <c r="CB33" s="759"/>
      <c r="CC33" s="759"/>
      <c r="CD33" s="759"/>
      <c r="CE33" s="759"/>
      <c r="CF33" s="759"/>
      <c r="CG33" s="760"/>
      <c r="CH33" s="771"/>
      <c r="CI33" s="772"/>
      <c r="CJ33" s="772"/>
      <c r="CK33" s="772"/>
      <c r="CL33" s="773"/>
      <c r="CM33" s="771"/>
      <c r="CN33" s="772"/>
      <c r="CO33" s="772"/>
      <c r="CP33" s="772"/>
      <c r="CQ33" s="773"/>
      <c r="CR33" s="771"/>
      <c r="CS33" s="772"/>
      <c r="CT33" s="772"/>
      <c r="CU33" s="772"/>
      <c r="CV33" s="773"/>
      <c r="CW33" s="771"/>
      <c r="CX33" s="772"/>
      <c r="CY33" s="772"/>
      <c r="CZ33" s="772"/>
      <c r="DA33" s="773"/>
      <c r="DB33" s="771"/>
      <c r="DC33" s="772"/>
      <c r="DD33" s="772"/>
      <c r="DE33" s="772"/>
      <c r="DF33" s="773"/>
      <c r="DG33" s="771"/>
      <c r="DH33" s="772"/>
      <c r="DI33" s="772"/>
      <c r="DJ33" s="772"/>
      <c r="DK33" s="773"/>
      <c r="DL33" s="771"/>
      <c r="DM33" s="772"/>
      <c r="DN33" s="772"/>
      <c r="DO33" s="772"/>
      <c r="DP33" s="773"/>
      <c r="DQ33" s="771"/>
      <c r="DR33" s="772"/>
      <c r="DS33" s="772"/>
      <c r="DT33" s="772"/>
      <c r="DU33" s="773"/>
      <c r="DV33" s="774"/>
      <c r="DW33" s="775"/>
      <c r="DX33" s="775"/>
      <c r="DY33" s="775"/>
      <c r="DZ33" s="776"/>
      <c r="EA33" s="199"/>
    </row>
    <row r="34" spans="1:131" s="200" customFormat="1" ht="26.25" customHeight="1" x14ac:dyDescent="0.15">
      <c r="A34" s="219">
        <v>7</v>
      </c>
      <c r="B34" s="745"/>
      <c r="C34" s="746"/>
      <c r="D34" s="746"/>
      <c r="E34" s="746"/>
      <c r="F34" s="746"/>
      <c r="G34" s="746"/>
      <c r="H34" s="746"/>
      <c r="I34" s="746"/>
      <c r="J34" s="746"/>
      <c r="K34" s="746"/>
      <c r="L34" s="746"/>
      <c r="M34" s="746"/>
      <c r="N34" s="746"/>
      <c r="O34" s="746"/>
      <c r="P34" s="747"/>
      <c r="Q34" s="748"/>
      <c r="R34" s="749"/>
      <c r="S34" s="749"/>
      <c r="T34" s="749"/>
      <c r="U34" s="749"/>
      <c r="V34" s="749"/>
      <c r="W34" s="749"/>
      <c r="X34" s="749"/>
      <c r="Y34" s="749"/>
      <c r="Z34" s="749"/>
      <c r="AA34" s="749"/>
      <c r="AB34" s="749"/>
      <c r="AC34" s="749"/>
      <c r="AD34" s="749"/>
      <c r="AE34" s="750"/>
      <c r="AF34" s="751"/>
      <c r="AG34" s="752"/>
      <c r="AH34" s="752"/>
      <c r="AI34" s="752"/>
      <c r="AJ34" s="753"/>
      <c r="AK34" s="820"/>
      <c r="AL34" s="821"/>
      <c r="AM34" s="821"/>
      <c r="AN34" s="821"/>
      <c r="AO34" s="821"/>
      <c r="AP34" s="821"/>
      <c r="AQ34" s="821"/>
      <c r="AR34" s="821"/>
      <c r="AS34" s="821"/>
      <c r="AT34" s="821"/>
      <c r="AU34" s="821"/>
      <c r="AV34" s="821"/>
      <c r="AW34" s="821"/>
      <c r="AX34" s="821"/>
      <c r="AY34" s="821"/>
      <c r="AZ34" s="822"/>
      <c r="BA34" s="822"/>
      <c r="BB34" s="822"/>
      <c r="BC34" s="822"/>
      <c r="BD34" s="822"/>
      <c r="BE34" s="818"/>
      <c r="BF34" s="818"/>
      <c r="BG34" s="818"/>
      <c r="BH34" s="818"/>
      <c r="BI34" s="819"/>
      <c r="BJ34" s="205"/>
      <c r="BK34" s="205"/>
      <c r="BL34" s="205"/>
      <c r="BM34" s="205"/>
      <c r="BN34" s="205"/>
      <c r="BO34" s="218"/>
      <c r="BP34" s="218"/>
      <c r="BQ34" s="215">
        <v>28</v>
      </c>
      <c r="BR34" s="216"/>
      <c r="BS34" s="758"/>
      <c r="BT34" s="759"/>
      <c r="BU34" s="759"/>
      <c r="BV34" s="759"/>
      <c r="BW34" s="759"/>
      <c r="BX34" s="759"/>
      <c r="BY34" s="759"/>
      <c r="BZ34" s="759"/>
      <c r="CA34" s="759"/>
      <c r="CB34" s="759"/>
      <c r="CC34" s="759"/>
      <c r="CD34" s="759"/>
      <c r="CE34" s="759"/>
      <c r="CF34" s="759"/>
      <c r="CG34" s="760"/>
      <c r="CH34" s="771"/>
      <c r="CI34" s="772"/>
      <c r="CJ34" s="772"/>
      <c r="CK34" s="772"/>
      <c r="CL34" s="773"/>
      <c r="CM34" s="771"/>
      <c r="CN34" s="772"/>
      <c r="CO34" s="772"/>
      <c r="CP34" s="772"/>
      <c r="CQ34" s="773"/>
      <c r="CR34" s="771"/>
      <c r="CS34" s="772"/>
      <c r="CT34" s="772"/>
      <c r="CU34" s="772"/>
      <c r="CV34" s="773"/>
      <c r="CW34" s="771"/>
      <c r="CX34" s="772"/>
      <c r="CY34" s="772"/>
      <c r="CZ34" s="772"/>
      <c r="DA34" s="773"/>
      <c r="DB34" s="771"/>
      <c r="DC34" s="772"/>
      <c r="DD34" s="772"/>
      <c r="DE34" s="772"/>
      <c r="DF34" s="773"/>
      <c r="DG34" s="771"/>
      <c r="DH34" s="772"/>
      <c r="DI34" s="772"/>
      <c r="DJ34" s="772"/>
      <c r="DK34" s="773"/>
      <c r="DL34" s="771"/>
      <c r="DM34" s="772"/>
      <c r="DN34" s="772"/>
      <c r="DO34" s="772"/>
      <c r="DP34" s="773"/>
      <c r="DQ34" s="771"/>
      <c r="DR34" s="772"/>
      <c r="DS34" s="772"/>
      <c r="DT34" s="772"/>
      <c r="DU34" s="773"/>
      <c r="DV34" s="774"/>
      <c r="DW34" s="775"/>
      <c r="DX34" s="775"/>
      <c r="DY34" s="775"/>
      <c r="DZ34" s="776"/>
      <c r="EA34" s="199"/>
    </row>
    <row r="35" spans="1:131" s="200" customFormat="1" ht="26.25" customHeight="1" x14ac:dyDescent="0.15">
      <c r="A35" s="219">
        <v>8</v>
      </c>
      <c r="B35" s="745"/>
      <c r="C35" s="746"/>
      <c r="D35" s="746"/>
      <c r="E35" s="746"/>
      <c r="F35" s="746"/>
      <c r="G35" s="746"/>
      <c r="H35" s="746"/>
      <c r="I35" s="746"/>
      <c r="J35" s="746"/>
      <c r="K35" s="746"/>
      <c r="L35" s="746"/>
      <c r="M35" s="746"/>
      <c r="N35" s="746"/>
      <c r="O35" s="746"/>
      <c r="P35" s="747"/>
      <c r="Q35" s="748"/>
      <c r="R35" s="749"/>
      <c r="S35" s="749"/>
      <c r="T35" s="749"/>
      <c r="U35" s="749"/>
      <c r="V35" s="749"/>
      <c r="W35" s="749"/>
      <c r="X35" s="749"/>
      <c r="Y35" s="749"/>
      <c r="Z35" s="749"/>
      <c r="AA35" s="749"/>
      <c r="AB35" s="749"/>
      <c r="AC35" s="749"/>
      <c r="AD35" s="749"/>
      <c r="AE35" s="750"/>
      <c r="AF35" s="751"/>
      <c r="AG35" s="752"/>
      <c r="AH35" s="752"/>
      <c r="AI35" s="752"/>
      <c r="AJ35" s="753"/>
      <c r="AK35" s="820"/>
      <c r="AL35" s="821"/>
      <c r="AM35" s="821"/>
      <c r="AN35" s="821"/>
      <c r="AO35" s="821"/>
      <c r="AP35" s="821"/>
      <c r="AQ35" s="821"/>
      <c r="AR35" s="821"/>
      <c r="AS35" s="821"/>
      <c r="AT35" s="821"/>
      <c r="AU35" s="821"/>
      <c r="AV35" s="821"/>
      <c r="AW35" s="821"/>
      <c r="AX35" s="821"/>
      <c r="AY35" s="821"/>
      <c r="AZ35" s="822"/>
      <c r="BA35" s="822"/>
      <c r="BB35" s="822"/>
      <c r="BC35" s="822"/>
      <c r="BD35" s="822"/>
      <c r="BE35" s="818"/>
      <c r="BF35" s="818"/>
      <c r="BG35" s="818"/>
      <c r="BH35" s="818"/>
      <c r="BI35" s="819"/>
      <c r="BJ35" s="205"/>
      <c r="BK35" s="205"/>
      <c r="BL35" s="205"/>
      <c r="BM35" s="205"/>
      <c r="BN35" s="205"/>
      <c r="BO35" s="218"/>
      <c r="BP35" s="218"/>
      <c r="BQ35" s="215">
        <v>29</v>
      </c>
      <c r="BR35" s="216"/>
      <c r="BS35" s="758"/>
      <c r="BT35" s="759"/>
      <c r="BU35" s="759"/>
      <c r="BV35" s="759"/>
      <c r="BW35" s="759"/>
      <c r="BX35" s="759"/>
      <c r="BY35" s="759"/>
      <c r="BZ35" s="759"/>
      <c r="CA35" s="759"/>
      <c r="CB35" s="759"/>
      <c r="CC35" s="759"/>
      <c r="CD35" s="759"/>
      <c r="CE35" s="759"/>
      <c r="CF35" s="759"/>
      <c r="CG35" s="760"/>
      <c r="CH35" s="771"/>
      <c r="CI35" s="772"/>
      <c r="CJ35" s="772"/>
      <c r="CK35" s="772"/>
      <c r="CL35" s="773"/>
      <c r="CM35" s="771"/>
      <c r="CN35" s="772"/>
      <c r="CO35" s="772"/>
      <c r="CP35" s="772"/>
      <c r="CQ35" s="773"/>
      <c r="CR35" s="771"/>
      <c r="CS35" s="772"/>
      <c r="CT35" s="772"/>
      <c r="CU35" s="772"/>
      <c r="CV35" s="773"/>
      <c r="CW35" s="771"/>
      <c r="CX35" s="772"/>
      <c r="CY35" s="772"/>
      <c r="CZ35" s="772"/>
      <c r="DA35" s="773"/>
      <c r="DB35" s="771"/>
      <c r="DC35" s="772"/>
      <c r="DD35" s="772"/>
      <c r="DE35" s="772"/>
      <c r="DF35" s="773"/>
      <c r="DG35" s="771"/>
      <c r="DH35" s="772"/>
      <c r="DI35" s="772"/>
      <c r="DJ35" s="772"/>
      <c r="DK35" s="773"/>
      <c r="DL35" s="771"/>
      <c r="DM35" s="772"/>
      <c r="DN35" s="772"/>
      <c r="DO35" s="772"/>
      <c r="DP35" s="773"/>
      <c r="DQ35" s="771"/>
      <c r="DR35" s="772"/>
      <c r="DS35" s="772"/>
      <c r="DT35" s="772"/>
      <c r="DU35" s="773"/>
      <c r="DV35" s="774"/>
      <c r="DW35" s="775"/>
      <c r="DX35" s="775"/>
      <c r="DY35" s="775"/>
      <c r="DZ35" s="776"/>
      <c r="EA35" s="199"/>
    </row>
    <row r="36" spans="1:131" s="200" customFormat="1" ht="26.25" customHeight="1" x14ac:dyDescent="0.15">
      <c r="A36" s="219">
        <v>9</v>
      </c>
      <c r="B36" s="745"/>
      <c r="C36" s="746"/>
      <c r="D36" s="746"/>
      <c r="E36" s="746"/>
      <c r="F36" s="746"/>
      <c r="G36" s="746"/>
      <c r="H36" s="746"/>
      <c r="I36" s="746"/>
      <c r="J36" s="746"/>
      <c r="K36" s="746"/>
      <c r="L36" s="746"/>
      <c r="M36" s="746"/>
      <c r="N36" s="746"/>
      <c r="O36" s="746"/>
      <c r="P36" s="747"/>
      <c r="Q36" s="748"/>
      <c r="R36" s="749"/>
      <c r="S36" s="749"/>
      <c r="T36" s="749"/>
      <c r="U36" s="749"/>
      <c r="V36" s="749"/>
      <c r="W36" s="749"/>
      <c r="X36" s="749"/>
      <c r="Y36" s="749"/>
      <c r="Z36" s="749"/>
      <c r="AA36" s="749"/>
      <c r="AB36" s="749"/>
      <c r="AC36" s="749"/>
      <c r="AD36" s="749"/>
      <c r="AE36" s="750"/>
      <c r="AF36" s="751"/>
      <c r="AG36" s="752"/>
      <c r="AH36" s="752"/>
      <c r="AI36" s="752"/>
      <c r="AJ36" s="753"/>
      <c r="AK36" s="820"/>
      <c r="AL36" s="821"/>
      <c r="AM36" s="821"/>
      <c r="AN36" s="821"/>
      <c r="AO36" s="821"/>
      <c r="AP36" s="821"/>
      <c r="AQ36" s="821"/>
      <c r="AR36" s="821"/>
      <c r="AS36" s="821"/>
      <c r="AT36" s="821"/>
      <c r="AU36" s="821"/>
      <c r="AV36" s="821"/>
      <c r="AW36" s="821"/>
      <c r="AX36" s="821"/>
      <c r="AY36" s="821"/>
      <c r="AZ36" s="822"/>
      <c r="BA36" s="822"/>
      <c r="BB36" s="822"/>
      <c r="BC36" s="822"/>
      <c r="BD36" s="822"/>
      <c r="BE36" s="818"/>
      <c r="BF36" s="818"/>
      <c r="BG36" s="818"/>
      <c r="BH36" s="818"/>
      <c r="BI36" s="819"/>
      <c r="BJ36" s="205"/>
      <c r="BK36" s="205"/>
      <c r="BL36" s="205"/>
      <c r="BM36" s="205"/>
      <c r="BN36" s="205"/>
      <c r="BO36" s="218"/>
      <c r="BP36" s="218"/>
      <c r="BQ36" s="215">
        <v>30</v>
      </c>
      <c r="BR36" s="216"/>
      <c r="BS36" s="758"/>
      <c r="BT36" s="759"/>
      <c r="BU36" s="759"/>
      <c r="BV36" s="759"/>
      <c r="BW36" s="759"/>
      <c r="BX36" s="759"/>
      <c r="BY36" s="759"/>
      <c r="BZ36" s="759"/>
      <c r="CA36" s="759"/>
      <c r="CB36" s="759"/>
      <c r="CC36" s="759"/>
      <c r="CD36" s="759"/>
      <c r="CE36" s="759"/>
      <c r="CF36" s="759"/>
      <c r="CG36" s="760"/>
      <c r="CH36" s="771"/>
      <c r="CI36" s="772"/>
      <c r="CJ36" s="772"/>
      <c r="CK36" s="772"/>
      <c r="CL36" s="773"/>
      <c r="CM36" s="771"/>
      <c r="CN36" s="772"/>
      <c r="CO36" s="772"/>
      <c r="CP36" s="772"/>
      <c r="CQ36" s="773"/>
      <c r="CR36" s="771"/>
      <c r="CS36" s="772"/>
      <c r="CT36" s="772"/>
      <c r="CU36" s="772"/>
      <c r="CV36" s="773"/>
      <c r="CW36" s="771"/>
      <c r="CX36" s="772"/>
      <c r="CY36" s="772"/>
      <c r="CZ36" s="772"/>
      <c r="DA36" s="773"/>
      <c r="DB36" s="771"/>
      <c r="DC36" s="772"/>
      <c r="DD36" s="772"/>
      <c r="DE36" s="772"/>
      <c r="DF36" s="773"/>
      <c r="DG36" s="771"/>
      <c r="DH36" s="772"/>
      <c r="DI36" s="772"/>
      <c r="DJ36" s="772"/>
      <c r="DK36" s="773"/>
      <c r="DL36" s="771"/>
      <c r="DM36" s="772"/>
      <c r="DN36" s="772"/>
      <c r="DO36" s="772"/>
      <c r="DP36" s="773"/>
      <c r="DQ36" s="771"/>
      <c r="DR36" s="772"/>
      <c r="DS36" s="772"/>
      <c r="DT36" s="772"/>
      <c r="DU36" s="773"/>
      <c r="DV36" s="774"/>
      <c r="DW36" s="775"/>
      <c r="DX36" s="775"/>
      <c r="DY36" s="775"/>
      <c r="DZ36" s="776"/>
      <c r="EA36" s="199"/>
    </row>
    <row r="37" spans="1:131" s="200" customFormat="1" ht="26.25" customHeight="1" x14ac:dyDescent="0.15">
      <c r="A37" s="219">
        <v>10</v>
      </c>
      <c r="B37" s="745"/>
      <c r="C37" s="746"/>
      <c r="D37" s="746"/>
      <c r="E37" s="746"/>
      <c r="F37" s="746"/>
      <c r="G37" s="746"/>
      <c r="H37" s="746"/>
      <c r="I37" s="746"/>
      <c r="J37" s="746"/>
      <c r="K37" s="746"/>
      <c r="L37" s="746"/>
      <c r="M37" s="746"/>
      <c r="N37" s="746"/>
      <c r="O37" s="746"/>
      <c r="P37" s="747"/>
      <c r="Q37" s="748"/>
      <c r="R37" s="749"/>
      <c r="S37" s="749"/>
      <c r="T37" s="749"/>
      <c r="U37" s="749"/>
      <c r="V37" s="749"/>
      <c r="W37" s="749"/>
      <c r="X37" s="749"/>
      <c r="Y37" s="749"/>
      <c r="Z37" s="749"/>
      <c r="AA37" s="749"/>
      <c r="AB37" s="749"/>
      <c r="AC37" s="749"/>
      <c r="AD37" s="749"/>
      <c r="AE37" s="750"/>
      <c r="AF37" s="751"/>
      <c r="AG37" s="752"/>
      <c r="AH37" s="752"/>
      <c r="AI37" s="752"/>
      <c r="AJ37" s="753"/>
      <c r="AK37" s="820"/>
      <c r="AL37" s="821"/>
      <c r="AM37" s="821"/>
      <c r="AN37" s="821"/>
      <c r="AO37" s="821"/>
      <c r="AP37" s="821"/>
      <c r="AQ37" s="821"/>
      <c r="AR37" s="821"/>
      <c r="AS37" s="821"/>
      <c r="AT37" s="821"/>
      <c r="AU37" s="821"/>
      <c r="AV37" s="821"/>
      <c r="AW37" s="821"/>
      <c r="AX37" s="821"/>
      <c r="AY37" s="821"/>
      <c r="AZ37" s="822"/>
      <c r="BA37" s="822"/>
      <c r="BB37" s="822"/>
      <c r="BC37" s="822"/>
      <c r="BD37" s="822"/>
      <c r="BE37" s="818"/>
      <c r="BF37" s="818"/>
      <c r="BG37" s="818"/>
      <c r="BH37" s="818"/>
      <c r="BI37" s="819"/>
      <c r="BJ37" s="205"/>
      <c r="BK37" s="205"/>
      <c r="BL37" s="205"/>
      <c r="BM37" s="205"/>
      <c r="BN37" s="205"/>
      <c r="BO37" s="218"/>
      <c r="BP37" s="218"/>
      <c r="BQ37" s="215">
        <v>31</v>
      </c>
      <c r="BR37" s="216"/>
      <c r="BS37" s="758"/>
      <c r="BT37" s="759"/>
      <c r="BU37" s="759"/>
      <c r="BV37" s="759"/>
      <c r="BW37" s="759"/>
      <c r="BX37" s="759"/>
      <c r="BY37" s="759"/>
      <c r="BZ37" s="759"/>
      <c r="CA37" s="759"/>
      <c r="CB37" s="759"/>
      <c r="CC37" s="759"/>
      <c r="CD37" s="759"/>
      <c r="CE37" s="759"/>
      <c r="CF37" s="759"/>
      <c r="CG37" s="760"/>
      <c r="CH37" s="771"/>
      <c r="CI37" s="772"/>
      <c r="CJ37" s="772"/>
      <c r="CK37" s="772"/>
      <c r="CL37" s="773"/>
      <c r="CM37" s="771"/>
      <c r="CN37" s="772"/>
      <c r="CO37" s="772"/>
      <c r="CP37" s="772"/>
      <c r="CQ37" s="773"/>
      <c r="CR37" s="771"/>
      <c r="CS37" s="772"/>
      <c r="CT37" s="772"/>
      <c r="CU37" s="772"/>
      <c r="CV37" s="773"/>
      <c r="CW37" s="771"/>
      <c r="CX37" s="772"/>
      <c r="CY37" s="772"/>
      <c r="CZ37" s="772"/>
      <c r="DA37" s="773"/>
      <c r="DB37" s="771"/>
      <c r="DC37" s="772"/>
      <c r="DD37" s="772"/>
      <c r="DE37" s="772"/>
      <c r="DF37" s="773"/>
      <c r="DG37" s="771"/>
      <c r="DH37" s="772"/>
      <c r="DI37" s="772"/>
      <c r="DJ37" s="772"/>
      <c r="DK37" s="773"/>
      <c r="DL37" s="771"/>
      <c r="DM37" s="772"/>
      <c r="DN37" s="772"/>
      <c r="DO37" s="772"/>
      <c r="DP37" s="773"/>
      <c r="DQ37" s="771"/>
      <c r="DR37" s="772"/>
      <c r="DS37" s="772"/>
      <c r="DT37" s="772"/>
      <c r="DU37" s="773"/>
      <c r="DV37" s="774"/>
      <c r="DW37" s="775"/>
      <c r="DX37" s="775"/>
      <c r="DY37" s="775"/>
      <c r="DZ37" s="776"/>
      <c r="EA37" s="199"/>
    </row>
    <row r="38" spans="1:131" s="200" customFormat="1" ht="26.25" customHeight="1" x14ac:dyDescent="0.15">
      <c r="A38" s="219">
        <v>11</v>
      </c>
      <c r="B38" s="745"/>
      <c r="C38" s="746"/>
      <c r="D38" s="746"/>
      <c r="E38" s="746"/>
      <c r="F38" s="746"/>
      <c r="G38" s="746"/>
      <c r="H38" s="746"/>
      <c r="I38" s="746"/>
      <c r="J38" s="746"/>
      <c r="K38" s="746"/>
      <c r="L38" s="746"/>
      <c r="M38" s="746"/>
      <c r="N38" s="746"/>
      <c r="O38" s="746"/>
      <c r="P38" s="747"/>
      <c r="Q38" s="748"/>
      <c r="R38" s="749"/>
      <c r="S38" s="749"/>
      <c r="T38" s="749"/>
      <c r="U38" s="749"/>
      <c r="V38" s="749"/>
      <c r="W38" s="749"/>
      <c r="X38" s="749"/>
      <c r="Y38" s="749"/>
      <c r="Z38" s="749"/>
      <c r="AA38" s="749"/>
      <c r="AB38" s="749"/>
      <c r="AC38" s="749"/>
      <c r="AD38" s="749"/>
      <c r="AE38" s="750"/>
      <c r="AF38" s="751"/>
      <c r="AG38" s="752"/>
      <c r="AH38" s="752"/>
      <c r="AI38" s="752"/>
      <c r="AJ38" s="753"/>
      <c r="AK38" s="820"/>
      <c r="AL38" s="821"/>
      <c r="AM38" s="821"/>
      <c r="AN38" s="821"/>
      <c r="AO38" s="821"/>
      <c r="AP38" s="821"/>
      <c r="AQ38" s="821"/>
      <c r="AR38" s="821"/>
      <c r="AS38" s="821"/>
      <c r="AT38" s="821"/>
      <c r="AU38" s="821"/>
      <c r="AV38" s="821"/>
      <c r="AW38" s="821"/>
      <c r="AX38" s="821"/>
      <c r="AY38" s="821"/>
      <c r="AZ38" s="822"/>
      <c r="BA38" s="822"/>
      <c r="BB38" s="822"/>
      <c r="BC38" s="822"/>
      <c r="BD38" s="822"/>
      <c r="BE38" s="818"/>
      <c r="BF38" s="818"/>
      <c r="BG38" s="818"/>
      <c r="BH38" s="818"/>
      <c r="BI38" s="819"/>
      <c r="BJ38" s="205"/>
      <c r="BK38" s="205"/>
      <c r="BL38" s="205"/>
      <c r="BM38" s="205"/>
      <c r="BN38" s="205"/>
      <c r="BO38" s="218"/>
      <c r="BP38" s="218"/>
      <c r="BQ38" s="215">
        <v>32</v>
      </c>
      <c r="BR38" s="216"/>
      <c r="BS38" s="758"/>
      <c r="BT38" s="759"/>
      <c r="BU38" s="759"/>
      <c r="BV38" s="759"/>
      <c r="BW38" s="759"/>
      <c r="BX38" s="759"/>
      <c r="BY38" s="759"/>
      <c r="BZ38" s="759"/>
      <c r="CA38" s="759"/>
      <c r="CB38" s="759"/>
      <c r="CC38" s="759"/>
      <c r="CD38" s="759"/>
      <c r="CE38" s="759"/>
      <c r="CF38" s="759"/>
      <c r="CG38" s="760"/>
      <c r="CH38" s="771"/>
      <c r="CI38" s="772"/>
      <c r="CJ38" s="772"/>
      <c r="CK38" s="772"/>
      <c r="CL38" s="773"/>
      <c r="CM38" s="771"/>
      <c r="CN38" s="772"/>
      <c r="CO38" s="772"/>
      <c r="CP38" s="772"/>
      <c r="CQ38" s="773"/>
      <c r="CR38" s="771"/>
      <c r="CS38" s="772"/>
      <c r="CT38" s="772"/>
      <c r="CU38" s="772"/>
      <c r="CV38" s="773"/>
      <c r="CW38" s="771"/>
      <c r="CX38" s="772"/>
      <c r="CY38" s="772"/>
      <c r="CZ38" s="772"/>
      <c r="DA38" s="773"/>
      <c r="DB38" s="771"/>
      <c r="DC38" s="772"/>
      <c r="DD38" s="772"/>
      <c r="DE38" s="772"/>
      <c r="DF38" s="773"/>
      <c r="DG38" s="771"/>
      <c r="DH38" s="772"/>
      <c r="DI38" s="772"/>
      <c r="DJ38" s="772"/>
      <c r="DK38" s="773"/>
      <c r="DL38" s="771"/>
      <c r="DM38" s="772"/>
      <c r="DN38" s="772"/>
      <c r="DO38" s="772"/>
      <c r="DP38" s="773"/>
      <c r="DQ38" s="771"/>
      <c r="DR38" s="772"/>
      <c r="DS38" s="772"/>
      <c r="DT38" s="772"/>
      <c r="DU38" s="773"/>
      <c r="DV38" s="774"/>
      <c r="DW38" s="775"/>
      <c r="DX38" s="775"/>
      <c r="DY38" s="775"/>
      <c r="DZ38" s="776"/>
      <c r="EA38" s="199"/>
    </row>
    <row r="39" spans="1:131" s="200" customFormat="1" ht="26.25" customHeight="1" x14ac:dyDescent="0.15">
      <c r="A39" s="219">
        <v>12</v>
      </c>
      <c r="B39" s="745"/>
      <c r="C39" s="746"/>
      <c r="D39" s="746"/>
      <c r="E39" s="746"/>
      <c r="F39" s="746"/>
      <c r="G39" s="746"/>
      <c r="H39" s="746"/>
      <c r="I39" s="746"/>
      <c r="J39" s="746"/>
      <c r="K39" s="746"/>
      <c r="L39" s="746"/>
      <c r="M39" s="746"/>
      <c r="N39" s="746"/>
      <c r="O39" s="746"/>
      <c r="P39" s="747"/>
      <c r="Q39" s="748"/>
      <c r="R39" s="749"/>
      <c r="S39" s="749"/>
      <c r="T39" s="749"/>
      <c r="U39" s="749"/>
      <c r="V39" s="749"/>
      <c r="W39" s="749"/>
      <c r="X39" s="749"/>
      <c r="Y39" s="749"/>
      <c r="Z39" s="749"/>
      <c r="AA39" s="749"/>
      <c r="AB39" s="749"/>
      <c r="AC39" s="749"/>
      <c r="AD39" s="749"/>
      <c r="AE39" s="750"/>
      <c r="AF39" s="751"/>
      <c r="AG39" s="752"/>
      <c r="AH39" s="752"/>
      <c r="AI39" s="752"/>
      <c r="AJ39" s="753"/>
      <c r="AK39" s="820"/>
      <c r="AL39" s="821"/>
      <c r="AM39" s="821"/>
      <c r="AN39" s="821"/>
      <c r="AO39" s="821"/>
      <c r="AP39" s="821"/>
      <c r="AQ39" s="821"/>
      <c r="AR39" s="821"/>
      <c r="AS39" s="821"/>
      <c r="AT39" s="821"/>
      <c r="AU39" s="821"/>
      <c r="AV39" s="821"/>
      <c r="AW39" s="821"/>
      <c r="AX39" s="821"/>
      <c r="AY39" s="821"/>
      <c r="AZ39" s="822"/>
      <c r="BA39" s="822"/>
      <c r="BB39" s="822"/>
      <c r="BC39" s="822"/>
      <c r="BD39" s="822"/>
      <c r="BE39" s="818"/>
      <c r="BF39" s="818"/>
      <c r="BG39" s="818"/>
      <c r="BH39" s="818"/>
      <c r="BI39" s="819"/>
      <c r="BJ39" s="205"/>
      <c r="BK39" s="205"/>
      <c r="BL39" s="205"/>
      <c r="BM39" s="205"/>
      <c r="BN39" s="205"/>
      <c r="BO39" s="218"/>
      <c r="BP39" s="218"/>
      <c r="BQ39" s="215">
        <v>33</v>
      </c>
      <c r="BR39" s="216"/>
      <c r="BS39" s="758"/>
      <c r="BT39" s="759"/>
      <c r="BU39" s="759"/>
      <c r="BV39" s="759"/>
      <c r="BW39" s="759"/>
      <c r="BX39" s="759"/>
      <c r="BY39" s="759"/>
      <c r="BZ39" s="759"/>
      <c r="CA39" s="759"/>
      <c r="CB39" s="759"/>
      <c r="CC39" s="759"/>
      <c r="CD39" s="759"/>
      <c r="CE39" s="759"/>
      <c r="CF39" s="759"/>
      <c r="CG39" s="760"/>
      <c r="CH39" s="771"/>
      <c r="CI39" s="772"/>
      <c r="CJ39" s="772"/>
      <c r="CK39" s="772"/>
      <c r="CL39" s="773"/>
      <c r="CM39" s="771"/>
      <c r="CN39" s="772"/>
      <c r="CO39" s="772"/>
      <c r="CP39" s="772"/>
      <c r="CQ39" s="773"/>
      <c r="CR39" s="771"/>
      <c r="CS39" s="772"/>
      <c r="CT39" s="772"/>
      <c r="CU39" s="772"/>
      <c r="CV39" s="773"/>
      <c r="CW39" s="771"/>
      <c r="CX39" s="772"/>
      <c r="CY39" s="772"/>
      <c r="CZ39" s="772"/>
      <c r="DA39" s="773"/>
      <c r="DB39" s="771"/>
      <c r="DC39" s="772"/>
      <c r="DD39" s="772"/>
      <c r="DE39" s="772"/>
      <c r="DF39" s="773"/>
      <c r="DG39" s="771"/>
      <c r="DH39" s="772"/>
      <c r="DI39" s="772"/>
      <c r="DJ39" s="772"/>
      <c r="DK39" s="773"/>
      <c r="DL39" s="771"/>
      <c r="DM39" s="772"/>
      <c r="DN39" s="772"/>
      <c r="DO39" s="772"/>
      <c r="DP39" s="773"/>
      <c r="DQ39" s="771"/>
      <c r="DR39" s="772"/>
      <c r="DS39" s="772"/>
      <c r="DT39" s="772"/>
      <c r="DU39" s="773"/>
      <c r="DV39" s="774"/>
      <c r="DW39" s="775"/>
      <c r="DX39" s="775"/>
      <c r="DY39" s="775"/>
      <c r="DZ39" s="776"/>
      <c r="EA39" s="199"/>
    </row>
    <row r="40" spans="1:131" s="200" customFormat="1" ht="26.25" customHeight="1" x14ac:dyDescent="0.15">
      <c r="A40" s="214">
        <v>13</v>
      </c>
      <c r="B40" s="745"/>
      <c r="C40" s="746"/>
      <c r="D40" s="746"/>
      <c r="E40" s="746"/>
      <c r="F40" s="746"/>
      <c r="G40" s="746"/>
      <c r="H40" s="746"/>
      <c r="I40" s="746"/>
      <c r="J40" s="746"/>
      <c r="K40" s="746"/>
      <c r="L40" s="746"/>
      <c r="M40" s="746"/>
      <c r="N40" s="746"/>
      <c r="O40" s="746"/>
      <c r="P40" s="747"/>
      <c r="Q40" s="748"/>
      <c r="R40" s="749"/>
      <c r="S40" s="749"/>
      <c r="T40" s="749"/>
      <c r="U40" s="749"/>
      <c r="V40" s="749"/>
      <c r="W40" s="749"/>
      <c r="X40" s="749"/>
      <c r="Y40" s="749"/>
      <c r="Z40" s="749"/>
      <c r="AA40" s="749"/>
      <c r="AB40" s="749"/>
      <c r="AC40" s="749"/>
      <c r="AD40" s="749"/>
      <c r="AE40" s="750"/>
      <c r="AF40" s="751"/>
      <c r="AG40" s="752"/>
      <c r="AH40" s="752"/>
      <c r="AI40" s="752"/>
      <c r="AJ40" s="753"/>
      <c r="AK40" s="820"/>
      <c r="AL40" s="821"/>
      <c r="AM40" s="821"/>
      <c r="AN40" s="821"/>
      <c r="AO40" s="821"/>
      <c r="AP40" s="821"/>
      <c r="AQ40" s="821"/>
      <c r="AR40" s="821"/>
      <c r="AS40" s="821"/>
      <c r="AT40" s="821"/>
      <c r="AU40" s="821"/>
      <c r="AV40" s="821"/>
      <c r="AW40" s="821"/>
      <c r="AX40" s="821"/>
      <c r="AY40" s="821"/>
      <c r="AZ40" s="822"/>
      <c r="BA40" s="822"/>
      <c r="BB40" s="822"/>
      <c r="BC40" s="822"/>
      <c r="BD40" s="822"/>
      <c r="BE40" s="818"/>
      <c r="BF40" s="818"/>
      <c r="BG40" s="818"/>
      <c r="BH40" s="818"/>
      <c r="BI40" s="819"/>
      <c r="BJ40" s="205"/>
      <c r="BK40" s="205"/>
      <c r="BL40" s="205"/>
      <c r="BM40" s="205"/>
      <c r="BN40" s="205"/>
      <c r="BO40" s="218"/>
      <c r="BP40" s="218"/>
      <c r="BQ40" s="215">
        <v>34</v>
      </c>
      <c r="BR40" s="216"/>
      <c r="BS40" s="758"/>
      <c r="BT40" s="759"/>
      <c r="BU40" s="759"/>
      <c r="BV40" s="759"/>
      <c r="BW40" s="759"/>
      <c r="BX40" s="759"/>
      <c r="BY40" s="759"/>
      <c r="BZ40" s="759"/>
      <c r="CA40" s="759"/>
      <c r="CB40" s="759"/>
      <c r="CC40" s="759"/>
      <c r="CD40" s="759"/>
      <c r="CE40" s="759"/>
      <c r="CF40" s="759"/>
      <c r="CG40" s="760"/>
      <c r="CH40" s="771"/>
      <c r="CI40" s="772"/>
      <c r="CJ40" s="772"/>
      <c r="CK40" s="772"/>
      <c r="CL40" s="773"/>
      <c r="CM40" s="771"/>
      <c r="CN40" s="772"/>
      <c r="CO40" s="772"/>
      <c r="CP40" s="772"/>
      <c r="CQ40" s="773"/>
      <c r="CR40" s="771"/>
      <c r="CS40" s="772"/>
      <c r="CT40" s="772"/>
      <c r="CU40" s="772"/>
      <c r="CV40" s="773"/>
      <c r="CW40" s="771"/>
      <c r="CX40" s="772"/>
      <c r="CY40" s="772"/>
      <c r="CZ40" s="772"/>
      <c r="DA40" s="773"/>
      <c r="DB40" s="771"/>
      <c r="DC40" s="772"/>
      <c r="DD40" s="772"/>
      <c r="DE40" s="772"/>
      <c r="DF40" s="773"/>
      <c r="DG40" s="771"/>
      <c r="DH40" s="772"/>
      <c r="DI40" s="772"/>
      <c r="DJ40" s="772"/>
      <c r="DK40" s="773"/>
      <c r="DL40" s="771"/>
      <c r="DM40" s="772"/>
      <c r="DN40" s="772"/>
      <c r="DO40" s="772"/>
      <c r="DP40" s="773"/>
      <c r="DQ40" s="771"/>
      <c r="DR40" s="772"/>
      <c r="DS40" s="772"/>
      <c r="DT40" s="772"/>
      <c r="DU40" s="773"/>
      <c r="DV40" s="774"/>
      <c r="DW40" s="775"/>
      <c r="DX40" s="775"/>
      <c r="DY40" s="775"/>
      <c r="DZ40" s="776"/>
      <c r="EA40" s="199"/>
    </row>
    <row r="41" spans="1:131" s="200" customFormat="1" ht="26.25" customHeight="1" x14ac:dyDescent="0.15">
      <c r="A41" s="214">
        <v>14</v>
      </c>
      <c r="B41" s="745"/>
      <c r="C41" s="746"/>
      <c r="D41" s="746"/>
      <c r="E41" s="746"/>
      <c r="F41" s="746"/>
      <c r="G41" s="746"/>
      <c r="H41" s="746"/>
      <c r="I41" s="746"/>
      <c r="J41" s="746"/>
      <c r="K41" s="746"/>
      <c r="L41" s="746"/>
      <c r="M41" s="746"/>
      <c r="N41" s="746"/>
      <c r="O41" s="746"/>
      <c r="P41" s="747"/>
      <c r="Q41" s="748"/>
      <c r="R41" s="749"/>
      <c r="S41" s="749"/>
      <c r="T41" s="749"/>
      <c r="U41" s="749"/>
      <c r="V41" s="749"/>
      <c r="W41" s="749"/>
      <c r="X41" s="749"/>
      <c r="Y41" s="749"/>
      <c r="Z41" s="749"/>
      <c r="AA41" s="749"/>
      <c r="AB41" s="749"/>
      <c r="AC41" s="749"/>
      <c r="AD41" s="749"/>
      <c r="AE41" s="750"/>
      <c r="AF41" s="751"/>
      <c r="AG41" s="752"/>
      <c r="AH41" s="752"/>
      <c r="AI41" s="752"/>
      <c r="AJ41" s="753"/>
      <c r="AK41" s="820"/>
      <c r="AL41" s="821"/>
      <c r="AM41" s="821"/>
      <c r="AN41" s="821"/>
      <c r="AO41" s="821"/>
      <c r="AP41" s="821"/>
      <c r="AQ41" s="821"/>
      <c r="AR41" s="821"/>
      <c r="AS41" s="821"/>
      <c r="AT41" s="821"/>
      <c r="AU41" s="821"/>
      <c r="AV41" s="821"/>
      <c r="AW41" s="821"/>
      <c r="AX41" s="821"/>
      <c r="AY41" s="821"/>
      <c r="AZ41" s="822"/>
      <c r="BA41" s="822"/>
      <c r="BB41" s="822"/>
      <c r="BC41" s="822"/>
      <c r="BD41" s="822"/>
      <c r="BE41" s="818"/>
      <c r="BF41" s="818"/>
      <c r="BG41" s="818"/>
      <c r="BH41" s="818"/>
      <c r="BI41" s="819"/>
      <c r="BJ41" s="205"/>
      <c r="BK41" s="205"/>
      <c r="BL41" s="205"/>
      <c r="BM41" s="205"/>
      <c r="BN41" s="205"/>
      <c r="BO41" s="218"/>
      <c r="BP41" s="218"/>
      <c r="BQ41" s="215">
        <v>35</v>
      </c>
      <c r="BR41" s="216"/>
      <c r="BS41" s="758"/>
      <c r="BT41" s="759"/>
      <c r="BU41" s="759"/>
      <c r="BV41" s="759"/>
      <c r="BW41" s="759"/>
      <c r="BX41" s="759"/>
      <c r="BY41" s="759"/>
      <c r="BZ41" s="759"/>
      <c r="CA41" s="759"/>
      <c r="CB41" s="759"/>
      <c r="CC41" s="759"/>
      <c r="CD41" s="759"/>
      <c r="CE41" s="759"/>
      <c r="CF41" s="759"/>
      <c r="CG41" s="760"/>
      <c r="CH41" s="771"/>
      <c r="CI41" s="772"/>
      <c r="CJ41" s="772"/>
      <c r="CK41" s="772"/>
      <c r="CL41" s="773"/>
      <c r="CM41" s="771"/>
      <c r="CN41" s="772"/>
      <c r="CO41" s="772"/>
      <c r="CP41" s="772"/>
      <c r="CQ41" s="773"/>
      <c r="CR41" s="771"/>
      <c r="CS41" s="772"/>
      <c r="CT41" s="772"/>
      <c r="CU41" s="772"/>
      <c r="CV41" s="773"/>
      <c r="CW41" s="771"/>
      <c r="CX41" s="772"/>
      <c r="CY41" s="772"/>
      <c r="CZ41" s="772"/>
      <c r="DA41" s="773"/>
      <c r="DB41" s="771"/>
      <c r="DC41" s="772"/>
      <c r="DD41" s="772"/>
      <c r="DE41" s="772"/>
      <c r="DF41" s="773"/>
      <c r="DG41" s="771"/>
      <c r="DH41" s="772"/>
      <c r="DI41" s="772"/>
      <c r="DJ41" s="772"/>
      <c r="DK41" s="773"/>
      <c r="DL41" s="771"/>
      <c r="DM41" s="772"/>
      <c r="DN41" s="772"/>
      <c r="DO41" s="772"/>
      <c r="DP41" s="773"/>
      <c r="DQ41" s="771"/>
      <c r="DR41" s="772"/>
      <c r="DS41" s="772"/>
      <c r="DT41" s="772"/>
      <c r="DU41" s="773"/>
      <c r="DV41" s="774"/>
      <c r="DW41" s="775"/>
      <c r="DX41" s="775"/>
      <c r="DY41" s="775"/>
      <c r="DZ41" s="776"/>
      <c r="EA41" s="199"/>
    </row>
    <row r="42" spans="1:131" s="200" customFormat="1" ht="26.25" customHeight="1" x14ac:dyDescent="0.15">
      <c r="A42" s="214">
        <v>15</v>
      </c>
      <c r="B42" s="745"/>
      <c r="C42" s="746"/>
      <c r="D42" s="746"/>
      <c r="E42" s="746"/>
      <c r="F42" s="746"/>
      <c r="G42" s="746"/>
      <c r="H42" s="746"/>
      <c r="I42" s="746"/>
      <c r="J42" s="746"/>
      <c r="K42" s="746"/>
      <c r="L42" s="746"/>
      <c r="M42" s="746"/>
      <c r="N42" s="746"/>
      <c r="O42" s="746"/>
      <c r="P42" s="747"/>
      <c r="Q42" s="748"/>
      <c r="R42" s="749"/>
      <c r="S42" s="749"/>
      <c r="T42" s="749"/>
      <c r="U42" s="749"/>
      <c r="V42" s="749"/>
      <c r="W42" s="749"/>
      <c r="X42" s="749"/>
      <c r="Y42" s="749"/>
      <c r="Z42" s="749"/>
      <c r="AA42" s="749"/>
      <c r="AB42" s="749"/>
      <c r="AC42" s="749"/>
      <c r="AD42" s="749"/>
      <c r="AE42" s="750"/>
      <c r="AF42" s="751"/>
      <c r="AG42" s="752"/>
      <c r="AH42" s="752"/>
      <c r="AI42" s="752"/>
      <c r="AJ42" s="753"/>
      <c r="AK42" s="820"/>
      <c r="AL42" s="821"/>
      <c r="AM42" s="821"/>
      <c r="AN42" s="821"/>
      <c r="AO42" s="821"/>
      <c r="AP42" s="821"/>
      <c r="AQ42" s="821"/>
      <c r="AR42" s="821"/>
      <c r="AS42" s="821"/>
      <c r="AT42" s="821"/>
      <c r="AU42" s="821"/>
      <c r="AV42" s="821"/>
      <c r="AW42" s="821"/>
      <c r="AX42" s="821"/>
      <c r="AY42" s="821"/>
      <c r="AZ42" s="822"/>
      <c r="BA42" s="822"/>
      <c r="BB42" s="822"/>
      <c r="BC42" s="822"/>
      <c r="BD42" s="822"/>
      <c r="BE42" s="818"/>
      <c r="BF42" s="818"/>
      <c r="BG42" s="818"/>
      <c r="BH42" s="818"/>
      <c r="BI42" s="819"/>
      <c r="BJ42" s="205"/>
      <c r="BK42" s="205"/>
      <c r="BL42" s="205"/>
      <c r="BM42" s="205"/>
      <c r="BN42" s="205"/>
      <c r="BO42" s="218"/>
      <c r="BP42" s="218"/>
      <c r="BQ42" s="215">
        <v>36</v>
      </c>
      <c r="BR42" s="216"/>
      <c r="BS42" s="758"/>
      <c r="BT42" s="759"/>
      <c r="BU42" s="759"/>
      <c r="BV42" s="759"/>
      <c r="BW42" s="759"/>
      <c r="BX42" s="759"/>
      <c r="BY42" s="759"/>
      <c r="BZ42" s="759"/>
      <c r="CA42" s="759"/>
      <c r="CB42" s="759"/>
      <c r="CC42" s="759"/>
      <c r="CD42" s="759"/>
      <c r="CE42" s="759"/>
      <c r="CF42" s="759"/>
      <c r="CG42" s="760"/>
      <c r="CH42" s="771"/>
      <c r="CI42" s="772"/>
      <c r="CJ42" s="772"/>
      <c r="CK42" s="772"/>
      <c r="CL42" s="773"/>
      <c r="CM42" s="771"/>
      <c r="CN42" s="772"/>
      <c r="CO42" s="772"/>
      <c r="CP42" s="772"/>
      <c r="CQ42" s="773"/>
      <c r="CR42" s="771"/>
      <c r="CS42" s="772"/>
      <c r="CT42" s="772"/>
      <c r="CU42" s="772"/>
      <c r="CV42" s="773"/>
      <c r="CW42" s="771"/>
      <c r="CX42" s="772"/>
      <c r="CY42" s="772"/>
      <c r="CZ42" s="772"/>
      <c r="DA42" s="773"/>
      <c r="DB42" s="771"/>
      <c r="DC42" s="772"/>
      <c r="DD42" s="772"/>
      <c r="DE42" s="772"/>
      <c r="DF42" s="773"/>
      <c r="DG42" s="771"/>
      <c r="DH42" s="772"/>
      <c r="DI42" s="772"/>
      <c r="DJ42" s="772"/>
      <c r="DK42" s="773"/>
      <c r="DL42" s="771"/>
      <c r="DM42" s="772"/>
      <c r="DN42" s="772"/>
      <c r="DO42" s="772"/>
      <c r="DP42" s="773"/>
      <c r="DQ42" s="771"/>
      <c r="DR42" s="772"/>
      <c r="DS42" s="772"/>
      <c r="DT42" s="772"/>
      <c r="DU42" s="773"/>
      <c r="DV42" s="774"/>
      <c r="DW42" s="775"/>
      <c r="DX42" s="775"/>
      <c r="DY42" s="775"/>
      <c r="DZ42" s="776"/>
      <c r="EA42" s="199"/>
    </row>
    <row r="43" spans="1:131" s="200" customFormat="1" ht="26.25" customHeight="1" x14ac:dyDescent="0.15">
      <c r="A43" s="214">
        <v>16</v>
      </c>
      <c r="B43" s="745"/>
      <c r="C43" s="746"/>
      <c r="D43" s="746"/>
      <c r="E43" s="746"/>
      <c r="F43" s="746"/>
      <c r="G43" s="746"/>
      <c r="H43" s="746"/>
      <c r="I43" s="746"/>
      <c r="J43" s="746"/>
      <c r="K43" s="746"/>
      <c r="L43" s="746"/>
      <c r="M43" s="746"/>
      <c r="N43" s="746"/>
      <c r="O43" s="746"/>
      <c r="P43" s="747"/>
      <c r="Q43" s="748"/>
      <c r="R43" s="749"/>
      <c r="S43" s="749"/>
      <c r="T43" s="749"/>
      <c r="U43" s="749"/>
      <c r="V43" s="749"/>
      <c r="W43" s="749"/>
      <c r="X43" s="749"/>
      <c r="Y43" s="749"/>
      <c r="Z43" s="749"/>
      <c r="AA43" s="749"/>
      <c r="AB43" s="749"/>
      <c r="AC43" s="749"/>
      <c r="AD43" s="749"/>
      <c r="AE43" s="750"/>
      <c r="AF43" s="751"/>
      <c r="AG43" s="752"/>
      <c r="AH43" s="752"/>
      <c r="AI43" s="752"/>
      <c r="AJ43" s="753"/>
      <c r="AK43" s="820"/>
      <c r="AL43" s="821"/>
      <c r="AM43" s="821"/>
      <c r="AN43" s="821"/>
      <c r="AO43" s="821"/>
      <c r="AP43" s="821"/>
      <c r="AQ43" s="821"/>
      <c r="AR43" s="821"/>
      <c r="AS43" s="821"/>
      <c r="AT43" s="821"/>
      <c r="AU43" s="821"/>
      <c r="AV43" s="821"/>
      <c r="AW43" s="821"/>
      <c r="AX43" s="821"/>
      <c r="AY43" s="821"/>
      <c r="AZ43" s="822"/>
      <c r="BA43" s="822"/>
      <c r="BB43" s="822"/>
      <c r="BC43" s="822"/>
      <c r="BD43" s="822"/>
      <c r="BE43" s="818"/>
      <c r="BF43" s="818"/>
      <c r="BG43" s="818"/>
      <c r="BH43" s="818"/>
      <c r="BI43" s="819"/>
      <c r="BJ43" s="205"/>
      <c r="BK43" s="205"/>
      <c r="BL43" s="205"/>
      <c r="BM43" s="205"/>
      <c r="BN43" s="205"/>
      <c r="BO43" s="218"/>
      <c r="BP43" s="218"/>
      <c r="BQ43" s="215">
        <v>37</v>
      </c>
      <c r="BR43" s="216"/>
      <c r="BS43" s="758"/>
      <c r="BT43" s="759"/>
      <c r="BU43" s="759"/>
      <c r="BV43" s="759"/>
      <c r="BW43" s="759"/>
      <c r="BX43" s="759"/>
      <c r="BY43" s="759"/>
      <c r="BZ43" s="759"/>
      <c r="CA43" s="759"/>
      <c r="CB43" s="759"/>
      <c r="CC43" s="759"/>
      <c r="CD43" s="759"/>
      <c r="CE43" s="759"/>
      <c r="CF43" s="759"/>
      <c r="CG43" s="760"/>
      <c r="CH43" s="771"/>
      <c r="CI43" s="772"/>
      <c r="CJ43" s="772"/>
      <c r="CK43" s="772"/>
      <c r="CL43" s="773"/>
      <c r="CM43" s="771"/>
      <c r="CN43" s="772"/>
      <c r="CO43" s="772"/>
      <c r="CP43" s="772"/>
      <c r="CQ43" s="773"/>
      <c r="CR43" s="771"/>
      <c r="CS43" s="772"/>
      <c r="CT43" s="772"/>
      <c r="CU43" s="772"/>
      <c r="CV43" s="773"/>
      <c r="CW43" s="771"/>
      <c r="CX43" s="772"/>
      <c r="CY43" s="772"/>
      <c r="CZ43" s="772"/>
      <c r="DA43" s="773"/>
      <c r="DB43" s="771"/>
      <c r="DC43" s="772"/>
      <c r="DD43" s="772"/>
      <c r="DE43" s="772"/>
      <c r="DF43" s="773"/>
      <c r="DG43" s="771"/>
      <c r="DH43" s="772"/>
      <c r="DI43" s="772"/>
      <c r="DJ43" s="772"/>
      <c r="DK43" s="773"/>
      <c r="DL43" s="771"/>
      <c r="DM43" s="772"/>
      <c r="DN43" s="772"/>
      <c r="DO43" s="772"/>
      <c r="DP43" s="773"/>
      <c r="DQ43" s="771"/>
      <c r="DR43" s="772"/>
      <c r="DS43" s="772"/>
      <c r="DT43" s="772"/>
      <c r="DU43" s="773"/>
      <c r="DV43" s="774"/>
      <c r="DW43" s="775"/>
      <c r="DX43" s="775"/>
      <c r="DY43" s="775"/>
      <c r="DZ43" s="776"/>
      <c r="EA43" s="199"/>
    </row>
    <row r="44" spans="1:131" s="200" customFormat="1" ht="26.25" customHeight="1" x14ac:dyDescent="0.15">
      <c r="A44" s="214">
        <v>17</v>
      </c>
      <c r="B44" s="745"/>
      <c r="C44" s="746"/>
      <c r="D44" s="746"/>
      <c r="E44" s="746"/>
      <c r="F44" s="746"/>
      <c r="G44" s="746"/>
      <c r="H44" s="746"/>
      <c r="I44" s="746"/>
      <c r="J44" s="746"/>
      <c r="K44" s="746"/>
      <c r="L44" s="746"/>
      <c r="M44" s="746"/>
      <c r="N44" s="746"/>
      <c r="O44" s="746"/>
      <c r="P44" s="747"/>
      <c r="Q44" s="748"/>
      <c r="R44" s="749"/>
      <c r="S44" s="749"/>
      <c r="T44" s="749"/>
      <c r="U44" s="749"/>
      <c r="V44" s="749"/>
      <c r="W44" s="749"/>
      <c r="X44" s="749"/>
      <c r="Y44" s="749"/>
      <c r="Z44" s="749"/>
      <c r="AA44" s="749"/>
      <c r="AB44" s="749"/>
      <c r="AC44" s="749"/>
      <c r="AD44" s="749"/>
      <c r="AE44" s="750"/>
      <c r="AF44" s="751"/>
      <c r="AG44" s="752"/>
      <c r="AH44" s="752"/>
      <c r="AI44" s="752"/>
      <c r="AJ44" s="753"/>
      <c r="AK44" s="820"/>
      <c r="AL44" s="821"/>
      <c r="AM44" s="821"/>
      <c r="AN44" s="821"/>
      <c r="AO44" s="821"/>
      <c r="AP44" s="821"/>
      <c r="AQ44" s="821"/>
      <c r="AR44" s="821"/>
      <c r="AS44" s="821"/>
      <c r="AT44" s="821"/>
      <c r="AU44" s="821"/>
      <c r="AV44" s="821"/>
      <c r="AW44" s="821"/>
      <c r="AX44" s="821"/>
      <c r="AY44" s="821"/>
      <c r="AZ44" s="822"/>
      <c r="BA44" s="822"/>
      <c r="BB44" s="822"/>
      <c r="BC44" s="822"/>
      <c r="BD44" s="822"/>
      <c r="BE44" s="818"/>
      <c r="BF44" s="818"/>
      <c r="BG44" s="818"/>
      <c r="BH44" s="818"/>
      <c r="BI44" s="819"/>
      <c r="BJ44" s="205"/>
      <c r="BK44" s="205"/>
      <c r="BL44" s="205"/>
      <c r="BM44" s="205"/>
      <c r="BN44" s="205"/>
      <c r="BO44" s="218"/>
      <c r="BP44" s="218"/>
      <c r="BQ44" s="215">
        <v>38</v>
      </c>
      <c r="BR44" s="216"/>
      <c r="BS44" s="758"/>
      <c r="BT44" s="759"/>
      <c r="BU44" s="759"/>
      <c r="BV44" s="759"/>
      <c r="BW44" s="759"/>
      <c r="BX44" s="759"/>
      <c r="BY44" s="759"/>
      <c r="BZ44" s="759"/>
      <c r="CA44" s="759"/>
      <c r="CB44" s="759"/>
      <c r="CC44" s="759"/>
      <c r="CD44" s="759"/>
      <c r="CE44" s="759"/>
      <c r="CF44" s="759"/>
      <c r="CG44" s="760"/>
      <c r="CH44" s="771"/>
      <c r="CI44" s="772"/>
      <c r="CJ44" s="772"/>
      <c r="CK44" s="772"/>
      <c r="CL44" s="773"/>
      <c r="CM44" s="771"/>
      <c r="CN44" s="772"/>
      <c r="CO44" s="772"/>
      <c r="CP44" s="772"/>
      <c r="CQ44" s="773"/>
      <c r="CR44" s="771"/>
      <c r="CS44" s="772"/>
      <c r="CT44" s="772"/>
      <c r="CU44" s="772"/>
      <c r="CV44" s="773"/>
      <c r="CW44" s="771"/>
      <c r="CX44" s="772"/>
      <c r="CY44" s="772"/>
      <c r="CZ44" s="772"/>
      <c r="DA44" s="773"/>
      <c r="DB44" s="771"/>
      <c r="DC44" s="772"/>
      <c r="DD44" s="772"/>
      <c r="DE44" s="772"/>
      <c r="DF44" s="773"/>
      <c r="DG44" s="771"/>
      <c r="DH44" s="772"/>
      <c r="DI44" s="772"/>
      <c r="DJ44" s="772"/>
      <c r="DK44" s="773"/>
      <c r="DL44" s="771"/>
      <c r="DM44" s="772"/>
      <c r="DN44" s="772"/>
      <c r="DO44" s="772"/>
      <c r="DP44" s="773"/>
      <c r="DQ44" s="771"/>
      <c r="DR44" s="772"/>
      <c r="DS44" s="772"/>
      <c r="DT44" s="772"/>
      <c r="DU44" s="773"/>
      <c r="DV44" s="774"/>
      <c r="DW44" s="775"/>
      <c r="DX44" s="775"/>
      <c r="DY44" s="775"/>
      <c r="DZ44" s="776"/>
      <c r="EA44" s="199"/>
    </row>
    <row r="45" spans="1:131" s="200" customFormat="1" ht="26.25" customHeight="1" x14ac:dyDescent="0.15">
      <c r="A45" s="214">
        <v>18</v>
      </c>
      <c r="B45" s="745"/>
      <c r="C45" s="746"/>
      <c r="D45" s="746"/>
      <c r="E45" s="746"/>
      <c r="F45" s="746"/>
      <c r="G45" s="746"/>
      <c r="H45" s="746"/>
      <c r="I45" s="746"/>
      <c r="J45" s="746"/>
      <c r="K45" s="746"/>
      <c r="L45" s="746"/>
      <c r="M45" s="746"/>
      <c r="N45" s="746"/>
      <c r="O45" s="746"/>
      <c r="P45" s="747"/>
      <c r="Q45" s="748"/>
      <c r="R45" s="749"/>
      <c r="S45" s="749"/>
      <c r="T45" s="749"/>
      <c r="U45" s="749"/>
      <c r="V45" s="749"/>
      <c r="W45" s="749"/>
      <c r="X45" s="749"/>
      <c r="Y45" s="749"/>
      <c r="Z45" s="749"/>
      <c r="AA45" s="749"/>
      <c r="AB45" s="749"/>
      <c r="AC45" s="749"/>
      <c r="AD45" s="749"/>
      <c r="AE45" s="750"/>
      <c r="AF45" s="751"/>
      <c r="AG45" s="752"/>
      <c r="AH45" s="752"/>
      <c r="AI45" s="752"/>
      <c r="AJ45" s="753"/>
      <c r="AK45" s="820"/>
      <c r="AL45" s="821"/>
      <c r="AM45" s="821"/>
      <c r="AN45" s="821"/>
      <c r="AO45" s="821"/>
      <c r="AP45" s="821"/>
      <c r="AQ45" s="821"/>
      <c r="AR45" s="821"/>
      <c r="AS45" s="821"/>
      <c r="AT45" s="821"/>
      <c r="AU45" s="821"/>
      <c r="AV45" s="821"/>
      <c r="AW45" s="821"/>
      <c r="AX45" s="821"/>
      <c r="AY45" s="821"/>
      <c r="AZ45" s="822"/>
      <c r="BA45" s="822"/>
      <c r="BB45" s="822"/>
      <c r="BC45" s="822"/>
      <c r="BD45" s="822"/>
      <c r="BE45" s="818"/>
      <c r="BF45" s="818"/>
      <c r="BG45" s="818"/>
      <c r="BH45" s="818"/>
      <c r="BI45" s="819"/>
      <c r="BJ45" s="205"/>
      <c r="BK45" s="205"/>
      <c r="BL45" s="205"/>
      <c r="BM45" s="205"/>
      <c r="BN45" s="205"/>
      <c r="BO45" s="218"/>
      <c r="BP45" s="218"/>
      <c r="BQ45" s="215">
        <v>39</v>
      </c>
      <c r="BR45" s="216"/>
      <c r="BS45" s="758"/>
      <c r="BT45" s="759"/>
      <c r="BU45" s="759"/>
      <c r="BV45" s="759"/>
      <c r="BW45" s="759"/>
      <c r="BX45" s="759"/>
      <c r="BY45" s="759"/>
      <c r="BZ45" s="759"/>
      <c r="CA45" s="759"/>
      <c r="CB45" s="759"/>
      <c r="CC45" s="759"/>
      <c r="CD45" s="759"/>
      <c r="CE45" s="759"/>
      <c r="CF45" s="759"/>
      <c r="CG45" s="760"/>
      <c r="CH45" s="771"/>
      <c r="CI45" s="772"/>
      <c r="CJ45" s="772"/>
      <c r="CK45" s="772"/>
      <c r="CL45" s="773"/>
      <c r="CM45" s="771"/>
      <c r="CN45" s="772"/>
      <c r="CO45" s="772"/>
      <c r="CP45" s="772"/>
      <c r="CQ45" s="773"/>
      <c r="CR45" s="771"/>
      <c r="CS45" s="772"/>
      <c r="CT45" s="772"/>
      <c r="CU45" s="772"/>
      <c r="CV45" s="773"/>
      <c r="CW45" s="771"/>
      <c r="CX45" s="772"/>
      <c r="CY45" s="772"/>
      <c r="CZ45" s="772"/>
      <c r="DA45" s="773"/>
      <c r="DB45" s="771"/>
      <c r="DC45" s="772"/>
      <c r="DD45" s="772"/>
      <c r="DE45" s="772"/>
      <c r="DF45" s="773"/>
      <c r="DG45" s="771"/>
      <c r="DH45" s="772"/>
      <c r="DI45" s="772"/>
      <c r="DJ45" s="772"/>
      <c r="DK45" s="773"/>
      <c r="DL45" s="771"/>
      <c r="DM45" s="772"/>
      <c r="DN45" s="772"/>
      <c r="DO45" s="772"/>
      <c r="DP45" s="773"/>
      <c r="DQ45" s="771"/>
      <c r="DR45" s="772"/>
      <c r="DS45" s="772"/>
      <c r="DT45" s="772"/>
      <c r="DU45" s="773"/>
      <c r="DV45" s="774"/>
      <c r="DW45" s="775"/>
      <c r="DX45" s="775"/>
      <c r="DY45" s="775"/>
      <c r="DZ45" s="776"/>
      <c r="EA45" s="199"/>
    </row>
    <row r="46" spans="1:131" s="200" customFormat="1" ht="26.25" customHeight="1" x14ac:dyDescent="0.15">
      <c r="A46" s="214">
        <v>19</v>
      </c>
      <c r="B46" s="745"/>
      <c r="C46" s="746"/>
      <c r="D46" s="746"/>
      <c r="E46" s="746"/>
      <c r="F46" s="746"/>
      <c r="G46" s="746"/>
      <c r="H46" s="746"/>
      <c r="I46" s="746"/>
      <c r="J46" s="746"/>
      <c r="K46" s="746"/>
      <c r="L46" s="746"/>
      <c r="M46" s="746"/>
      <c r="N46" s="746"/>
      <c r="O46" s="746"/>
      <c r="P46" s="747"/>
      <c r="Q46" s="748"/>
      <c r="R46" s="749"/>
      <c r="S46" s="749"/>
      <c r="T46" s="749"/>
      <c r="U46" s="749"/>
      <c r="V46" s="749"/>
      <c r="W46" s="749"/>
      <c r="X46" s="749"/>
      <c r="Y46" s="749"/>
      <c r="Z46" s="749"/>
      <c r="AA46" s="749"/>
      <c r="AB46" s="749"/>
      <c r="AC46" s="749"/>
      <c r="AD46" s="749"/>
      <c r="AE46" s="750"/>
      <c r="AF46" s="751"/>
      <c r="AG46" s="752"/>
      <c r="AH46" s="752"/>
      <c r="AI46" s="752"/>
      <c r="AJ46" s="753"/>
      <c r="AK46" s="820"/>
      <c r="AL46" s="821"/>
      <c r="AM46" s="821"/>
      <c r="AN46" s="821"/>
      <c r="AO46" s="821"/>
      <c r="AP46" s="821"/>
      <c r="AQ46" s="821"/>
      <c r="AR46" s="821"/>
      <c r="AS46" s="821"/>
      <c r="AT46" s="821"/>
      <c r="AU46" s="821"/>
      <c r="AV46" s="821"/>
      <c r="AW46" s="821"/>
      <c r="AX46" s="821"/>
      <c r="AY46" s="821"/>
      <c r="AZ46" s="822"/>
      <c r="BA46" s="822"/>
      <c r="BB46" s="822"/>
      <c r="BC46" s="822"/>
      <c r="BD46" s="822"/>
      <c r="BE46" s="818"/>
      <c r="BF46" s="818"/>
      <c r="BG46" s="818"/>
      <c r="BH46" s="818"/>
      <c r="BI46" s="819"/>
      <c r="BJ46" s="205"/>
      <c r="BK46" s="205"/>
      <c r="BL46" s="205"/>
      <c r="BM46" s="205"/>
      <c r="BN46" s="205"/>
      <c r="BO46" s="218"/>
      <c r="BP46" s="218"/>
      <c r="BQ46" s="215">
        <v>40</v>
      </c>
      <c r="BR46" s="216"/>
      <c r="BS46" s="758"/>
      <c r="BT46" s="759"/>
      <c r="BU46" s="759"/>
      <c r="BV46" s="759"/>
      <c r="BW46" s="759"/>
      <c r="BX46" s="759"/>
      <c r="BY46" s="759"/>
      <c r="BZ46" s="759"/>
      <c r="CA46" s="759"/>
      <c r="CB46" s="759"/>
      <c r="CC46" s="759"/>
      <c r="CD46" s="759"/>
      <c r="CE46" s="759"/>
      <c r="CF46" s="759"/>
      <c r="CG46" s="760"/>
      <c r="CH46" s="771"/>
      <c r="CI46" s="772"/>
      <c r="CJ46" s="772"/>
      <c r="CK46" s="772"/>
      <c r="CL46" s="773"/>
      <c r="CM46" s="771"/>
      <c r="CN46" s="772"/>
      <c r="CO46" s="772"/>
      <c r="CP46" s="772"/>
      <c r="CQ46" s="773"/>
      <c r="CR46" s="771"/>
      <c r="CS46" s="772"/>
      <c r="CT46" s="772"/>
      <c r="CU46" s="772"/>
      <c r="CV46" s="773"/>
      <c r="CW46" s="771"/>
      <c r="CX46" s="772"/>
      <c r="CY46" s="772"/>
      <c r="CZ46" s="772"/>
      <c r="DA46" s="773"/>
      <c r="DB46" s="771"/>
      <c r="DC46" s="772"/>
      <c r="DD46" s="772"/>
      <c r="DE46" s="772"/>
      <c r="DF46" s="773"/>
      <c r="DG46" s="771"/>
      <c r="DH46" s="772"/>
      <c r="DI46" s="772"/>
      <c r="DJ46" s="772"/>
      <c r="DK46" s="773"/>
      <c r="DL46" s="771"/>
      <c r="DM46" s="772"/>
      <c r="DN46" s="772"/>
      <c r="DO46" s="772"/>
      <c r="DP46" s="773"/>
      <c r="DQ46" s="771"/>
      <c r="DR46" s="772"/>
      <c r="DS46" s="772"/>
      <c r="DT46" s="772"/>
      <c r="DU46" s="773"/>
      <c r="DV46" s="774"/>
      <c r="DW46" s="775"/>
      <c r="DX46" s="775"/>
      <c r="DY46" s="775"/>
      <c r="DZ46" s="776"/>
      <c r="EA46" s="199"/>
    </row>
    <row r="47" spans="1:131" s="200" customFormat="1" ht="26.25" customHeight="1" x14ac:dyDescent="0.15">
      <c r="A47" s="214">
        <v>20</v>
      </c>
      <c r="B47" s="745"/>
      <c r="C47" s="746"/>
      <c r="D47" s="746"/>
      <c r="E47" s="746"/>
      <c r="F47" s="746"/>
      <c r="G47" s="746"/>
      <c r="H47" s="746"/>
      <c r="I47" s="746"/>
      <c r="J47" s="746"/>
      <c r="K47" s="746"/>
      <c r="L47" s="746"/>
      <c r="M47" s="746"/>
      <c r="N47" s="746"/>
      <c r="O47" s="746"/>
      <c r="P47" s="747"/>
      <c r="Q47" s="748"/>
      <c r="R47" s="749"/>
      <c r="S47" s="749"/>
      <c r="T47" s="749"/>
      <c r="U47" s="749"/>
      <c r="V47" s="749"/>
      <c r="W47" s="749"/>
      <c r="X47" s="749"/>
      <c r="Y47" s="749"/>
      <c r="Z47" s="749"/>
      <c r="AA47" s="749"/>
      <c r="AB47" s="749"/>
      <c r="AC47" s="749"/>
      <c r="AD47" s="749"/>
      <c r="AE47" s="750"/>
      <c r="AF47" s="751"/>
      <c r="AG47" s="752"/>
      <c r="AH47" s="752"/>
      <c r="AI47" s="752"/>
      <c r="AJ47" s="753"/>
      <c r="AK47" s="820"/>
      <c r="AL47" s="821"/>
      <c r="AM47" s="821"/>
      <c r="AN47" s="821"/>
      <c r="AO47" s="821"/>
      <c r="AP47" s="821"/>
      <c r="AQ47" s="821"/>
      <c r="AR47" s="821"/>
      <c r="AS47" s="821"/>
      <c r="AT47" s="821"/>
      <c r="AU47" s="821"/>
      <c r="AV47" s="821"/>
      <c r="AW47" s="821"/>
      <c r="AX47" s="821"/>
      <c r="AY47" s="821"/>
      <c r="AZ47" s="822"/>
      <c r="BA47" s="822"/>
      <c r="BB47" s="822"/>
      <c r="BC47" s="822"/>
      <c r="BD47" s="822"/>
      <c r="BE47" s="818"/>
      <c r="BF47" s="818"/>
      <c r="BG47" s="818"/>
      <c r="BH47" s="818"/>
      <c r="BI47" s="819"/>
      <c r="BJ47" s="205"/>
      <c r="BK47" s="205"/>
      <c r="BL47" s="205"/>
      <c r="BM47" s="205"/>
      <c r="BN47" s="205"/>
      <c r="BO47" s="218"/>
      <c r="BP47" s="218"/>
      <c r="BQ47" s="215">
        <v>41</v>
      </c>
      <c r="BR47" s="216"/>
      <c r="BS47" s="758"/>
      <c r="BT47" s="759"/>
      <c r="BU47" s="759"/>
      <c r="BV47" s="759"/>
      <c r="BW47" s="759"/>
      <c r="BX47" s="759"/>
      <c r="BY47" s="759"/>
      <c r="BZ47" s="759"/>
      <c r="CA47" s="759"/>
      <c r="CB47" s="759"/>
      <c r="CC47" s="759"/>
      <c r="CD47" s="759"/>
      <c r="CE47" s="759"/>
      <c r="CF47" s="759"/>
      <c r="CG47" s="760"/>
      <c r="CH47" s="771"/>
      <c r="CI47" s="772"/>
      <c r="CJ47" s="772"/>
      <c r="CK47" s="772"/>
      <c r="CL47" s="773"/>
      <c r="CM47" s="771"/>
      <c r="CN47" s="772"/>
      <c r="CO47" s="772"/>
      <c r="CP47" s="772"/>
      <c r="CQ47" s="773"/>
      <c r="CR47" s="771"/>
      <c r="CS47" s="772"/>
      <c r="CT47" s="772"/>
      <c r="CU47" s="772"/>
      <c r="CV47" s="773"/>
      <c r="CW47" s="771"/>
      <c r="CX47" s="772"/>
      <c r="CY47" s="772"/>
      <c r="CZ47" s="772"/>
      <c r="DA47" s="773"/>
      <c r="DB47" s="771"/>
      <c r="DC47" s="772"/>
      <c r="DD47" s="772"/>
      <c r="DE47" s="772"/>
      <c r="DF47" s="773"/>
      <c r="DG47" s="771"/>
      <c r="DH47" s="772"/>
      <c r="DI47" s="772"/>
      <c r="DJ47" s="772"/>
      <c r="DK47" s="773"/>
      <c r="DL47" s="771"/>
      <c r="DM47" s="772"/>
      <c r="DN47" s="772"/>
      <c r="DO47" s="772"/>
      <c r="DP47" s="773"/>
      <c r="DQ47" s="771"/>
      <c r="DR47" s="772"/>
      <c r="DS47" s="772"/>
      <c r="DT47" s="772"/>
      <c r="DU47" s="773"/>
      <c r="DV47" s="774"/>
      <c r="DW47" s="775"/>
      <c r="DX47" s="775"/>
      <c r="DY47" s="775"/>
      <c r="DZ47" s="776"/>
      <c r="EA47" s="199"/>
    </row>
    <row r="48" spans="1:131" s="200" customFormat="1" ht="26.25" customHeight="1" x14ac:dyDescent="0.15">
      <c r="A48" s="214">
        <v>21</v>
      </c>
      <c r="B48" s="745"/>
      <c r="C48" s="746"/>
      <c r="D48" s="746"/>
      <c r="E48" s="746"/>
      <c r="F48" s="746"/>
      <c r="G48" s="746"/>
      <c r="H48" s="746"/>
      <c r="I48" s="746"/>
      <c r="J48" s="746"/>
      <c r="K48" s="746"/>
      <c r="L48" s="746"/>
      <c r="M48" s="746"/>
      <c r="N48" s="746"/>
      <c r="O48" s="746"/>
      <c r="P48" s="747"/>
      <c r="Q48" s="748"/>
      <c r="R48" s="749"/>
      <c r="S48" s="749"/>
      <c r="T48" s="749"/>
      <c r="U48" s="749"/>
      <c r="V48" s="749"/>
      <c r="W48" s="749"/>
      <c r="X48" s="749"/>
      <c r="Y48" s="749"/>
      <c r="Z48" s="749"/>
      <c r="AA48" s="749"/>
      <c r="AB48" s="749"/>
      <c r="AC48" s="749"/>
      <c r="AD48" s="749"/>
      <c r="AE48" s="750"/>
      <c r="AF48" s="751"/>
      <c r="AG48" s="752"/>
      <c r="AH48" s="752"/>
      <c r="AI48" s="752"/>
      <c r="AJ48" s="753"/>
      <c r="AK48" s="820"/>
      <c r="AL48" s="821"/>
      <c r="AM48" s="821"/>
      <c r="AN48" s="821"/>
      <c r="AO48" s="821"/>
      <c r="AP48" s="821"/>
      <c r="AQ48" s="821"/>
      <c r="AR48" s="821"/>
      <c r="AS48" s="821"/>
      <c r="AT48" s="821"/>
      <c r="AU48" s="821"/>
      <c r="AV48" s="821"/>
      <c r="AW48" s="821"/>
      <c r="AX48" s="821"/>
      <c r="AY48" s="821"/>
      <c r="AZ48" s="822"/>
      <c r="BA48" s="822"/>
      <c r="BB48" s="822"/>
      <c r="BC48" s="822"/>
      <c r="BD48" s="822"/>
      <c r="BE48" s="818"/>
      <c r="BF48" s="818"/>
      <c r="BG48" s="818"/>
      <c r="BH48" s="818"/>
      <c r="BI48" s="819"/>
      <c r="BJ48" s="205"/>
      <c r="BK48" s="205"/>
      <c r="BL48" s="205"/>
      <c r="BM48" s="205"/>
      <c r="BN48" s="205"/>
      <c r="BO48" s="218"/>
      <c r="BP48" s="218"/>
      <c r="BQ48" s="215">
        <v>42</v>
      </c>
      <c r="BR48" s="216"/>
      <c r="BS48" s="758"/>
      <c r="BT48" s="759"/>
      <c r="BU48" s="759"/>
      <c r="BV48" s="759"/>
      <c r="BW48" s="759"/>
      <c r="BX48" s="759"/>
      <c r="BY48" s="759"/>
      <c r="BZ48" s="759"/>
      <c r="CA48" s="759"/>
      <c r="CB48" s="759"/>
      <c r="CC48" s="759"/>
      <c r="CD48" s="759"/>
      <c r="CE48" s="759"/>
      <c r="CF48" s="759"/>
      <c r="CG48" s="760"/>
      <c r="CH48" s="771"/>
      <c r="CI48" s="772"/>
      <c r="CJ48" s="772"/>
      <c r="CK48" s="772"/>
      <c r="CL48" s="773"/>
      <c r="CM48" s="771"/>
      <c r="CN48" s="772"/>
      <c r="CO48" s="772"/>
      <c r="CP48" s="772"/>
      <c r="CQ48" s="773"/>
      <c r="CR48" s="771"/>
      <c r="CS48" s="772"/>
      <c r="CT48" s="772"/>
      <c r="CU48" s="772"/>
      <c r="CV48" s="773"/>
      <c r="CW48" s="771"/>
      <c r="CX48" s="772"/>
      <c r="CY48" s="772"/>
      <c r="CZ48" s="772"/>
      <c r="DA48" s="773"/>
      <c r="DB48" s="771"/>
      <c r="DC48" s="772"/>
      <c r="DD48" s="772"/>
      <c r="DE48" s="772"/>
      <c r="DF48" s="773"/>
      <c r="DG48" s="771"/>
      <c r="DH48" s="772"/>
      <c r="DI48" s="772"/>
      <c r="DJ48" s="772"/>
      <c r="DK48" s="773"/>
      <c r="DL48" s="771"/>
      <c r="DM48" s="772"/>
      <c r="DN48" s="772"/>
      <c r="DO48" s="772"/>
      <c r="DP48" s="773"/>
      <c r="DQ48" s="771"/>
      <c r="DR48" s="772"/>
      <c r="DS48" s="772"/>
      <c r="DT48" s="772"/>
      <c r="DU48" s="773"/>
      <c r="DV48" s="774"/>
      <c r="DW48" s="775"/>
      <c r="DX48" s="775"/>
      <c r="DY48" s="775"/>
      <c r="DZ48" s="776"/>
      <c r="EA48" s="199"/>
    </row>
    <row r="49" spans="1:131" s="200" customFormat="1" ht="26.25" customHeight="1" x14ac:dyDescent="0.15">
      <c r="A49" s="214">
        <v>22</v>
      </c>
      <c r="B49" s="745"/>
      <c r="C49" s="746"/>
      <c r="D49" s="746"/>
      <c r="E49" s="746"/>
      <c r="F49" s="746"/>
      <c r="G49" s="746"/>
      <c r="H49" s="746"/>
      <c r="I49" s="746"/>
      <c r="J49" s="746"/>
      <c r="K49" s="746"/>
      <c r="L49" s="746"/>
      <c r="M49" s="746"/>
      <c r="N49" s="746"/>
      <c r="O49" s="746"/>
      <c r="P49" s="747"/>
      <c r="Q49" s="748"/>
      <c r="R49" s="749"/>
      <c r="S49" s="749"/>
      <c r="T49" s="749"/>
      <c r="U49" s="749"/>
      <c r="V49" s="749"/>
      <c r="W49" s="749"/>
      <c r="X49" s="749"/>
      <c r="Y49" s="749"/>
      <c r="Z49" s="749"/>
      <c r="AA49" s="749"/>
      <c r="AB49" s="749"/>
      <c r="AC49" s="749"/>
      <c r="AD49" s="749"/>
      <c r="AE49" s="750"/>
      <c r="AF49" s="751"/>
      <c r="AG49" s="752"/>
      <c r="AH49" s="752"/>
      <c r="AI49" s="752"/>
      <c r="AJ49" s="753"/>
      <c r="AK49" s="820"/>
      <c r="AL49" s="821"/>
      <c r="AM49" s="821"/>
      <c r="AN49" s="821"/>
      <c r="AO49" s="821"/>
      <c r="AP49" s="821"/>
      <c r="AQ49" s="821"/>
      <c r="AR49" s="821"/>
      <c r="AS49" s="821"/>
      <c r="AT49" s="821"/>
      <c r="AU49" s="821"/>
      <c r="AV49" s="821"/>
      <c r="AW49" s="821"/>
      <c r="AX49" s="821"/>
      <c r="AY49" s="821"/>
      <c r="AZ49" s="822"/>
      <c r="BA49" s="822"/>
      <c r="BB49" s="822"/>
      <c r="BC49" s="822"/>
      <c r="BD49" s="822"/>
      <c r="BE49" s="818"/>
      <c r="BF49" s="818"/>
      <c r="BG49" s="818"/>
      <c r="BH49" s="818"/>
      <c r="BI49" s="819"/>
      <c r="BJ49" s="205"/>
      <c r="BK49" s="205"/>
      <c r="BL49" s="205"/>
      <c r="BM49" s="205"/>
      <c r="BN49" s="205"/>
      <c r="BO49" s="218"/>
      <c r="BP49" s="218"/>
      <c r="BQ49" s="215">
        <v>43</v>
      </c>
      <c r="BR49" s="216"/>
      <c r="BS49" s="758"/>
      <c r="BT49" s="759"/>
      <c r="BU49" s="759"/>
      <c r="BV49" s="759"/>
      <c r="BW49" s="759"/>
      <c r="BX49" s="759"/>
      <c r="BY49" s="759"/>
      <c r="BZ49" s="759"/>
      <c r="CA49" s="759"/>
      <c r="CB49" s="759"/>
      <c r="CC49" s="759"/>
      <c r="CD49" s="759"/>
      <c r="CE49" s="759"/>
      <c r="CF49" s="759"/>
      <c r="CG49" s="760"/>
      <c r="CH49" s="771"/>
      <c r="CI49" s="772"/>
      <c r="CJ49" s="772"/>
      <c r="CK49" s="772"/>
      <c r="CL49" s="773"/>
      <c r="CM49" s="771"/>
      <c r="CN49" s="772"/>
      <c r="CO49" s="772"/>
      <c r="CP49" s="772"/>
      <c r="CQ49" s="773"/>
      <c r="CR49" s="771"/>
      <c r="CS49" s="772"/>
      <c r="CT49" s="772"/>
      <c r="CU49" s="772"/>
      <c r="CV49" s="773"/>
      <c r="CW49" s="771"/>
      <c r="CX49" s="772"/>
      <c r="CY49" s="772"/>
      <c r="CZ49" s="772"/>
      <c r="DA49" s="773"/>
      <c r="DB49" s="771"/>
      <c r="DC49" s="772"/>
      <c r="DD49" s="772"/>
      <c r="DE49" s="772"/>
      <c r="DF49" s="773"/>
      <c r="DG49" s="771"/>
      <c r="DH49" s="772"/>
      <c r="DI49" s="772"/>
      <c r="DJ49" s="772"/>
      <c r="DK49" s="773"/>
      <c r="DL49" s="771"/>
      <c r="DM49" s="772"/>
      <c r="DN49" s="772"/>
      <c r="DO49" s="772"/>
      <c r="DP49" s="773"/>
      <c r="DQ49" s="771"/>
      <c r="DR49" s="772"/>
      <c r="DS49" s="772"/>
      <c r="DT49" s="772"/>
      <c r="DU49" s="773"/>
      <c r="DV49" s="774"/>
      <c r="DW49" s="775"/>
      <c r="DX49" s="775"/>
      <c r="DY49" s="775"/>
      <c r="DZ49" s="776"/>
      <c r="EA49" s="199"/>
    </row>
    <row r="50" spans="1:131" s="200" customFormat="1" ht="26.25" customHeight="1" x14ac:dyDescent="0.15">
      <c r="A50" s="214">
        <v>23</v>
      </c>
      <c r="B50" s="745"/>
      <c r="C50" s="746"/>
      <c r="D50" s="746"/>
      <c r="E50" s="746"/>
      <c r="F50" s="746"/>
      <c r="G50" s="746"/>
      <c r="H50" s="746"/>
      <c r="I50" s="746"/>
      <c r="J50" s="746"/>
      <c r="K50" s="746"/>
      <c r="L50" s="746"/>
      <c r="M50" s="746"/>
      <c r="N50" s="746"/>
      <c r="O50" s="746"/>
      <c r="P50" s="747"/>
      <c r="Q50" s="823"/>
      <c r="R50" s="824"/>
      <c r="S50" s="824"/>
      <c r="T50" s="824"/>
      <c r="U50" s="824"/>
      <c r="V50" s="824"/>
      <c r="W50" s="824"/>
      <c r="X50" s="824"/>
      <c r="Y50" s="824"/>
      <c r="Z50" s="824"/>
      <c r="AA50" s="824"/>
      <c r="AB50" s="824"/>
      <c r="AC50" s="824"/>
      <c r="AD50" s="824"/>
      <c r="AE50" s="825"/>
      <c r="AF50" s="751"/>
      <c r="AG50" s="752"/>
      <c r="AH50" s="752"/>
      <c r="AI50" s="752"/>
      <c r="AJ50" s="753"/>
      <c r="AK50" s="826"/>
      <c r="AL50" s="824"/>
      <c r="AM50" s="824"/>
      <c r="AN50" s="824"/>
      <c r="AO50" s="824"/>
      <c r="AP50" s="824"/>
      <c r="AQ50" s="824"/>
      <c r="AR50" s="824"/>
      <c r="AS50" s="824"/>
      <c r="AT50" s="824"/>
      <c r="AU50" s="824"/>
      <c r="AV50" s="824"/>
      <c r="AW50" s="824"/>
      <c r="AX50" s="824"/>
      <c r="AY50" s="824"/>
      <c r="AZ50" s="827"/>
      <c r="BA50" s="827"/>
      <c r="BB50" s="827"/>
      <c r="BC50" s="827"/>
      <c r="BD50" s="827"/>
      <c r="BE50" s="818"/>
      <c r="BF50" s="818"/>
      <c r="BG50" s="818"/>
      <c r="BH50" s="818"/>
      <c r="BI50" s="819"/>
      <c r="BJ50" s="205"/>
      <c r="BK50" s="205"/>
      <c r="BL50" s="205"/>
      <c r="BM50" s="205"/>
      <c r="BN50" s="205"/>
      <c r="BO50" s="218"/>
      <c r="BP50" s="218"/>
      <c r="BQ50" s="215">
        <v>44</v>
      </c>
      <c r="BR50" s="216"/>
      <c r="BS50" s="758"/>
      <c r="BT50" s="759"/>
      <c r="BU50" s="759"/>
      <c r="BV50" s="759"/>
      <c r="BW50" s="759"/>
      <c r="BX50" s="759"/>
      <c r="BY50" s="759"/>
      <c r="BZ50" s="759"/>
      <c r="CA50" s="759"/>
      <c r="CB50" s="759"/>
      <c r="CC50" s="759"/>
      <c r="CD50" s="759"/>
      <c r="CE50" s="759"/>
      <c r="CF50" s="759"/>
      <c r="CG50" s="760"/>
      <c r="CH50" s="771"/>
      <c r="CI50" s="772"/>
      <c r="CJ50" s="772"/>
      <c r="CK50" s="772"/>
      <c r="CL50" s="773"/>
      <c r="CM50" s="771"/>
      <c r="CN50" s="772"/>
      <c r="CO50" s="772"/>
      <c r="CP50" s="772"/>
      <c r="CQ50" s="773"/>
      <c r="CR50" s="771"/>
      <c r="CS50" s="772"/>
      <c r="CT50" s="772"/>
      <c r="CU50" s="772"/>
      <c r="CV50" s="773"/>
      <c r="CW50" s="771"/>
      <c r="CX50" s="772"/>
      <c r="CY50" s="772"/>
      <c r="CZ50" s="772"/>
      <c r="DA50" s="773"/>
      <c r="DB50" s="771"/>
      <c r="DC50" s="772"/>
      <c r="DD50" s="772"/>
      <c r="DE50" s="772"/>
      <c r="DF50" s="773"/>
      <c r="DG50" s="771"/>
      <c r="DH50" s="772"/>
      <c r="DI50" s="772"/>
      <c r="DJ50" s="772"/>
      <c r="DK50" s="773"/>
      <c r="DL50" s="771"/>
      <c r="DM50" s="772"/>
      <c r="DN50" s="772"/>
      <c r="DO50" s="772"/>
      <c r="DP50" s="773"/>
      <c r="DQ50" s="771"/>
      <c r="DR50" s="772"/>
      <c r="DS50" s="772"/>
      <c r="DT50" s="772"/>
      <c r="DU50" s="773"/>
      <c r="DV50" s="774"/>
      <c r="DW50" s="775"/>
      <c r="DX50" s="775"/>
      <c r="DY50" s="775"/>
      <c r="DZ50" s="776"/>
      <c r="EA50" s="199"/>
    </row>
    <row r="51" spans="1:131" s="200" customFormat="1" ht="26.25" customHeight="1" x14ac:dyDescent="0.15">
      <c r="A51" s="214">
        <v>24</v>
      </c>
      <c r="B51" s="745"/>
      <c r="C51" s="746"/>
      <c r="D51" s="746"/>
      <c r="E51" s="746"/>
      <c r="F51" s="746"/>
      <c r="G51" s="746"/>
      <c r="H51" s="746"/>
      <c r="I51" s="746"/>
      <c r="J51" s="746"/>
      <c r="K51" s="746"/>
      <c r="L51" s="746"/>
      <c r="M51" s="746"/>
      <c r="N51" s="746"/>
      <c r="O51" s="746"/>
      <c r="P51" s="747"/>
      <c r="Q51" s="823"/>
      <c r="R51" s="824"/>
      <c r="S51" s="824"/>
      <c r="T51" s="824"/>
      <c r="U51" s="824"/>
      <c r="V51" s="824"/>
      <c r="W51" s="824"/>
      <c r="X51" s="824"/>
      <c r="Y51" s="824"/>
      <c r="Z51" s="824"/>
      <c r="AA51" s="824"/>
      <c r="AB51" s="824"/>
      <c r="AC51" s="824"/>
      <c r="AD51" s="824"/>
      <c r="AE51" s="825"/>
      <c r="AF51" s="751"/>
      <c r="AG51" s="752"/>
      <c r="AH51" s="752"/>
      <c r="AI51" s="752"/>
      <c r="AJ51" s="753"/>
      <c r="AK51" s="826"/>
      <c r="AL51" s="824"/>
      <c r="AM51" s="824"/>
      <c r="AN51" s="824"/>
      <c r="AO51" s="824"/>
      <c r="AP51" s="824"/>
      <c r="AQ51" s="824"/>
      <c r="AR51" s="824"/>
      <c r="AS51" s="824"/>
      <c r="AT51" s="824"/>
      <c r="AU51" s="824"/>
      <c r="AV51" s="824"/>
      <c r="AW51" s="824"/>
      <c r="AX51" s="824"/>
      <c r="AY51" s="824"/>
      <c r="AZ51" s="827"/>
      <c r="BA51" s="827"/>
      <c r="BB51" s="827"/>
      <c r="BC51" s="827"/>
      <c r="BD51" s="827"/>
      <c r="BE51" s="818"/>
      <c r="BF51" s="818"/>
      <c r="BG51" s="818"/>
      <c r="BH51" s="818"/>
      <c r="BI51" s="819"/>
      <c r="BJ51" s="205"/>
      <c r="BK51" s="205"/>
      <c r="BL51" s="205"/>
      <c r="BM51" s="205"/>
      <c r="BN51" s="205"/>
      <c r="BO51" s="218"/>
      <c r="BP51" s="218"/>
      <c r="BQ51" s="215">
        <v>45</v>
      </c>
      <c r="BR51" s="216"/>
      <c r="BS51" s="758"/>
      <c r="BT51" s="759"/>
      <c r="BU51" s="759"/>
      <c r="BV51" s="759"/>
      <c r="BW51" s="759"/>
      <c r="BX51" s="759"/>
      <c r="BY51" s="759"/>
      <c r="BZ51" s="759"/>
      <c r="CA51" s="759"/>
      <c r="CB51" s="759"/>
      <c r="CC51" s="759"/>
      <c r="CD51" s="759"/>
      <c r="CE51" s="759"/>
      <c r="CF51" s="759"/>
      <c r="CG51" s="760"/>
      <c r="CH51" s="771"/>
      <c r="CI51" s="772"/>
      <c r="CJ51" s="772"/>
      <c r="CK51" s="772"/>
      <c r="CL51" s="773"/>
      <c r="CM51" s="771"/>
      <c r="CN51" s="772"/>
      <c r="CO51" s="772"/>
      <c r="CP51" s="772"/>
      <c r="CQ51" s="773"/>
      <c r="CR51" s="771"/>
      <c r="CS51" s="772"/>
      <c r="CT51" s="772"/>
      <c r="CU51" s="772"/>
      <c r="CV51" s="773"/>
      <c r="CW51" s="771"/>
      <c r="CX51" s="772"/>
      <c r="CY51" s="772"/>
      <c r="CZ51" s="772"/>
      <c r="DA51" s="773"/>
      <c r="DB51" s="771"/>
      <c r="DC51" s="772"/>
      <c r="DD51" s="772"/>
      <c r="DE51" s="772"/>
      <c r="DF51" s="773"/>
      <c r="DG51" s="771"/>
      <c r="DH51" s="772"/>
      <c r="DI51" s="772"/>
      <c r="DJ51" s="772"/>
      <c r="DK51" s="773"/>
      <c r="DL51" s="771"/>
      <c r="DM51" s="772"/>
      <c r="DN51" s="772"/>
      <c r="DO51" s="772"/>
      <c r="DP51" s="773"/>
      <c r="DQ51" s="771"/>
      <c r="DR51" s="772"/>
      <c r="DS51" s="772"/>
      <c r="DT51" s="772"/>
      <c r="DU51" s="773"/>
      <c r="DV51" s="774"/>
      <c r="DW51" s="775"/>
      <c r="DX51" s="775"/>
      <c r="DY51" s="775"/>
      <c r="DZ51" s="776"/>
      <c r="EA51" s="199"/>
    </row>
    <row r="52" spans="1:131" s="200" customFormat="1" ht="26.25" customHeight="1" x14ac:dyDescent="0.15">
      <c r="A52" s="214">
        <v>25</v>
      </c>
      <c r="B52" s="745"/>
      <c r="C52" s="746"/>
      <c r="D52" s="746"/>
      <c r="E52" s="746"/>
      <c r="F52" s="746"/>
      <c r="G52" s="746"/>
      <c r="H52" s="746"/>
      <c r="I52" s="746"/>
      <c r="J52" s="746"/>
      <c r="K52" s="746"/>
      <c r="L52" s="746"/>
      <c r="M52" s="746"/>
      <c r="N52" s="746"/>
      <c r="O52" s="746"/>
      <c r="P52" s="747"/>
      <c r="Q52" s="823"/>
      <c r="R52" s="824"/>
      <c r="S52" s="824"/>
      <c r="T52" s="824"/>
      <c r="U52" s="824"/>
      <c r="V52" s="824"/>
      <c r="W52" s="824"/>
      <c r="X52" s="824"/>
      <c r="Y52" s="824"/>
      <c r="Z52" s="824"/>
      <c r="AA52" s="824"/>
      <c r="AB52" s="824"/>
      <c r="AC52" s="824"/>
      <c r="AD52" s="824"/>
      <c r="AE52" s="825"/>
      <c r="AF52" s="751"/>
      <c r="AG52" s="752"/>
      <c r="AH52" s="752"/>
      <c r="AI52" s="752"/>
      <c r="AJ52" s="753"/>
      <c r="AK52" s="826"/>
      <c r="AL52" s="824"/>
      <c r="AM52" s="824"/>
      <c r="AN52" s="824"/>
      <c r="AO52" s="824"/>
      <c r="AP52" s="824"/>
      <c r="AQ52" s="824"/>
      <c r="AR52" s="824"/>
      <c r="AS52" s="824"/>
      <c r="AT52" s="824"/>
      <c r="AU52" s="824"/>
      <c r="AV52" s="824"/>
      <c r="AW52" s="824"/>
      <c r="AX52" s="824"/>
      <c r="AY52" s="824"/>
      <c r="AZ52" s="827"/>
      <c r="BA52" s="827"/>
      <c r="BB52" s="827"/>
      <c r="BC52" s="827"/>
      <c r="BD52" s="827"/>
      <c r="BE52" s="818"/>
      <c r="BF52" s="818"/>
      <c r="BG52" s="818"/>
      <c r="BH52" s="818"/>
      <c r="BI52" s="819"/>
      <c r="BJ52" s="205"/>
      <c r="BK52" s="205"/>
      <c r="BL52" s="205"/>
      <c r="BM52" s="205"/>
      <c r="BN52" s="205"/>
      <c r="BO52" s="218"/>
      <c r="BP52" s="218"/>
      <c r="BQ52" s="215">
        <v>46</v>
      </c>
      <c r="BR52" s="216"/>
      <c r="BS52" s="758"/>
      <c r="BT52" s="759"/>
      <c r="BU52" s="759"/>
      <c r="BV52" s="759"/>
      <c r="BW52" s="759"/>
      <c r="BX52" s="759"/>
      <c r="BY52" s="759"/>
      <c r="BZ52" s="759"/>
      <c r="CA52" s="759"/>
      <c r="CB52" s="759"/>
      <c r="CC52" s="759"/>
      <c r="CD52" s="759"/>
      <c r="CE52" s="759"/>
      <c r="CF52" s="759"/>
      <c r="CG52" s="760"/>
      <c r="CH52" s="771"/>
      <c r="CI52" s="772"/>
      <c r="CJ52" s="772"/>
      <c r="CK52" s="772"/>
      <c r="CL52" s="773"/>
      <c r="CM52" s="771"/>
      <c r="CN52" s="772"/>
      <c r="CO52" s="772"/>
      <c r="CP52" s="772"/>
      <c r="CQ52" s="773"/>
      <c r="CR52" s="771"/>
      <c r="CS52" s="772"/>
      <c r="CT52" s="772"/>
      <c r="CU52" s="772"/>
      <c r="CV52" s="773"/>
      <c r="CW52" s="771"/>
      <c r="CX52" s="772"/>
      <c r="CY52" s="772"/>
      <c r="CZ52" s="772"/>
      <c r="DA52" s="773"/>
      <c r="DB52" s="771"/>
      <c r="DC52" s="772"/>
      <c r="DD52" s="772"/>
      <c r="DE52" s="772"/>
      <c r="DF52" s="773"/>
      <c r="DG52" s="771"/>
      <c r="DH52" s="772"/>
      <c r="DI52" s="772"/>
      <c r="DJ52" s="772"/>
      <c r="DK52" s="773"/>
      <c r="DL52" s="771"/>
      <c r="DM52" s="772"/>
      <c r="DN52" s="772"/>
      <c r="DO52" s="772"/>
      <c r="DP52" s="773"/>
      <c r="DQ52" s="771"/>
      <c r="DR52" s="772"/>
      <c r="DS52" s="772"/>
      <c r="DT52" s="772"/>
      <c r="DU52" s="773"/>
      <c r="DV52" s="774"/>
      <c r="DW52" s="775"/>
      <c r="DX52" s="775"/>
      <c r="DY52" s="775"/>
      <c r="DZ52" s="776"/>
      <c r="EA52" s="199"/>
    </row>
    <row r="53" spans="1:131" s="200" customFormat="1" ht="26.25" customHeight="1" x14ac:dyDescent="0.15">
      <c r="A53" s="214">
        <v>26</v>
      </c>
      <c r="B53" s="745"/>
      <c r="C53" s="746"/>
      <c r="D53" s="746"/>
      <c r="E53" s="746"/>
      <c r="F53" s="746"/>
      <c r="G53" s="746"/>
      <c r="H53" s="746"/>
      <c r="I53" s="746"/>
      <c r="J53" s="746"/>
      <c r="K53" s="746"/>
      <c r="L53" s="746"/>
      <c r="M53" s="746"/>
      <c r="N53" s="746"/>
      <c r="O53" s="746"/>
      <c r="P53" s="747"/>
      <c r="Q53" s="823"/>
      <c r="R53" s="824"/>
      <c r="S53" s="824"/>
      <c r="T53" s="824"/>
      <c r="U53" s="824"/>
      <c r="V53" s="824"/>
      <c r="W53" s="824"/>
      <c r="X53" s="824"/>
      <c r="Y53" s="824"/>
      <c r="Z53" s="824"/>
      <c r="AA53" s="824"/>
      <c r="AB53" s="824"/>
      <c r="AC53" s="824"/>
      <c r="AD53" s="824"/>
      <c r="AE53" s="825"/>
      <c r="AF53" s="751"/>
      <c r="AG53" s="752"/>
      <c r="AH53" s="752"/>
      <c r="AI53" s="752"/>
      <c r="AJ53" s="753"/>
      <c r="AK53" s="826"/>
      <c r="AL53" s="824"/>
      <c r="AM53" s="824"/>
      <c r="AN53" s="824"/>
      <c r="AO53" s="824"/>
      <c r="AP53" s="824"/>
      <c r="AQ53" s="824"/>
      <c r="AR53" s="824"/>
      <c r="AS53" s="824"/>
      <c r="AT53" s="824"/>
      <c r="AU53" s="824"/>
      <c r="AV53" s="824"/>
      <c r="AW53" s="824"/>
      <c r="AX53" s="824"/>
      <c r="AY53" s="824"/>
      <c r="AZ53" s="827"/>
      <c r="BA53" s="827"/>
      <c r="BB53" s="827"/>
      <c r="BC53" s="827"/>
      <c r="BD53" s="827"/>
      <c r="BE53" s="818"/>
      <c r="BF53" s="818"/>
      <c r="BG53" s="818"/>
      <c r="BH53" s="818"/>
      <c r="BI53" s="819"/>
      <c r="BJ53" s="205"/>
      <c r="BK53" s="205"/>
      <c r="BL53" s="205"/>
      <c r="BM53" s="205"/>
      <c r="BN53" s="205"/>
      <c r="BO53" s="218"/>
      <c r="BP53" s="218"/>
      <c r="BQ53" s="215">
        <v>47</v>
      </c>
      <c r="BR53" s="216"/>
      <c r="BS53" s="758"/>
      <c r="BT53" s="759"/>
      <c r="BU53" s="759"/>
      <c r="BV53" s="759"/>
      <c r="BW53" s="759"/>
      <c r="BX53" s="759"/>
      <c r="BY53" s="759"/>
      <c r="BZ53" s="759"/>
      <c r="CA53" s="759"/>
      <c r="CB53" s="759"/>
      <c r="CC53" s="759"/>
      <c r="CD53" s="759"/>
      <c r="CE53" s="759"/>
      <c r="CF53" s="759"/>
      <c r="CG53" s="760"/>
      <c r="CH53" s="771"/>
      <c r="CI53" s="772"/>
      <c r="CJ53" s="772"/>
      <c r="CK53" s="772"/>
      <c r="CL53" s="773"/>
      <c r="CM53" s="771"/>
      <c r="CN53" s="772"/>
      <c r="CO53" s="772"/>
      <c r="CP53" s="772"/>
      <c r="CQ53" s="773"/>
      <c r="CR53" s="771"/>
      <c r="CS53" s="772"/>
      <c r="CT53" s="772"/>
      <c r="CU53" s="772"/>
      <c r="CV53" s="773"/>
      <c r="CW53" s="771"/>
      <c r="CX53" s="772"/>
      <c r="CY53" s="772"/>
      <c r="CZ53" s="772"/>
      <c r="DA53" s="773"/>
      <c r="DB53" s="771"/>
      <c r="DC53" s="772"/>
      <c r="DD53" s="772"/>
      <c r="DE53" s="772"/>
      <c r="DF53" s="773"/>
      <c r="DG53" s="771"/>
      <c r="DH53" s="772"/>
      <c r="DI53" s="772"/>
      <c r="DJ53" s="772"/>
      <c r="DK53" s="773"/>
      <c r="DL53" s="771"/>
      <c r="DM53" s="772"/>
      <c r="DN53" s="772"/>
      <c r="DO53" s="772"/>
      <c r="DP53" s="773"/>
      <c r="DQ53" s="771"/>
      <c r="DR53" s="772"/>
      <c r="DS53" s="772"/>
      <c r="DT53" s="772"/>
      <c r="DU53" s="773"/>
      <c r="DV53" s="774"/>
      <c r="DW53" s="775"/>
      <c r="DX53" s="775"/>
      <c r="DY53" s="775"/>
      <c r="DZ53" s="776"/>
      <c r="EA53" s="199"/>
    </row>
    <row r="54" spans="1:131" s="200" customFormat="1" ht="26.25" customHeight="1" x14ac:dyDescent="0.15">
      <c r="A54" s="214">
        <v>27</v>
      </c>
      <c r="B54" s="745"/>
      <c r="C54" s="746"/>
      <c r="D54" s="746"/>
      <c r="E54" s="746"/>
      <c r="F54" s="746"/>
      <c r="G54" s="746"/>
      <c r="H54" s="746"/>
      <c r="I54" s="746"/>
      <c r="J54" s="746"/>
      <c r="K54" s="746"/>
      <c r="L54" s="746"/>
      <c r="M54" s="746"/>
      <c r="N54" s="746"/>
      <c r="O54" s="746"/>
      <c r="P54" s="747"/>
      <c r="Q54" s="823"/>
      <c r="R54" s="824"/>
      <c r="S54" s="824"/>
      <c r="T54" s="824"/>
      <c r="U54" s="824"/>
      <c r="V54" s="824"/>
      <c r="W54" s="824"/>
      <c r="X54" s="824"/>
      <c r="Y54" s="824"/>
      <c r="Z54" s="824"/>
      <c r="AA54" s="824"/>
      <c r="AB54" s="824"/>
      <c r="AC54" s="824"/>
      <c r="AD54" s="824"/>
      <c r="AE54" s="825"/>
      <c r="AF54" s="751"/>
      <c r="AG54" s="752"/>
      <c r="AH54" s="752"/>
      <c r="AI54" s="752"/>
      <c r="AJ54" s="753"/>
      <c r="AK54" s="826"/>
      <c r="AL54" s="824"/>
      <c r="AM54" s="824"/>
      <c r="AN54" s="824"/>
      <c r="AO54" s="824"/>
      <c r="AP54" s="824"/>
      <c r="AQ54" s="824"/>
      <c r="AR54" s="824"/>
      <c r="AS54" s="824"/>
      <c r="AT54" s="824"/>
      <c r="AU54" s="824"/>
      <c r="AV54" s="824"/>
      <c r="AW54" s="824"/>
      <c r="AX54" s="824"/>
      <c r="AY54" s="824"/>
      <c r="AZ54" s="827"/>
      <c r="BA54" s="827"/>
      <c r="BB54" s="827"/>
      <c r="BC54" s="827"/>
      <c r="BD54" s="827"/>
      <c r="BE54" s="818"/>
      <c r="BF54" s="818"/>
      <c r="BG54" s="818"/>
      <c r="BH54" s="818"/>
      <c r="BI54" s="819"/>
      <c r="BJ54" s="205"/>
      <c r="BK54" s="205"/>
      <c r="BL54" s="205"/>
      <c r="BM54" s="205"/>
      <c r="BN54" s="205"/>
      <c r="BO54" s="218"/>
      <c r="BP54" s="218"/>
      <c r="BQ54" s="215">
        <v>48</v>
      </c>
      <c r="BR54" s="216"/>
      <c r="BS54" s="758"/>
      <c r="BT54" s="759"/>
      <c r="BU54" s="759"/>
      <c r="BV54" s="759"/>
      <c r="BW54" s="759"/>
      <c r="BX54" s="759"/>
      <c r="BY54" s="759"/>
      <c r="BZ54" s="759"/>
      <c r="CA54" s="759"/>
      <c r="CB54" s="759"/>
      <c r="CC54" s="759"/>
      <c r="CD54" s="759"/>
      <c r="CE54" s="759"/>
      <c r="CF54" s="759"/>
      <c r="CG54" s="760"/>
      <c r="CH54" s="771"/>
      <c r="CI54" s="772"/>
      <c r="CJ54" s="772"/>
      <c r="CK54" s="772"/>
      <c r="CL54" s="773"/>
      <c r="CM54" s="771"/>
      <c r="CN54" s="772"/>
      <c r="CO54" s="772"/>
      <c r="CP54" s="772"/>
      <c r="CQ54" s="773"/>
      <c r="CR54" s="771"/>
      <c r="CS54" s="772"/>
      <c r="CT54" s="772"/>
      <c r="CU54" s="772"/>
      <c r="CV54" s="773"/>
      <c r="CW54" s="771"/>
      <c r="CX54" s="772"/>
      <c r="CY54" s="772"/>
      <c r="CZ54" s="772"/>
      <c r="DA54" s="773"/>
      <c r="DB54" s="771"/>
      <c r="DC54" s="772"/>
      <c r="DD54" s="772"/>
      <c r="DE54" s="772"/>
      <c r="DF54" s="773"/>
      <c r="DG54" s="771"/>
      <c r="DH54" s="772"/>
      <c r="DI54" s="772"/>
      <c r="DJ54" s="772"/>
      <c r="DK54" s="773"/>
      <c r="DL54" s="771"/>
      <c r="DM54" s="772"/>
      <c r="DN54" s="772"/>
      <c r="DO54" s="772"/>
      <c r="DP54" s="773"/>
      <c r="DQ54" s="771"/>
      <c r="DR54" s="772"/>
      <c r="DS54" s="772"/>
      <c r="DT54" s="772"/>
      <c r="DU54" s="773"/>
      <c r="DV54" s="774"/>
      <c r="DW54" s="775"/>
      <c r="DX54" s="775"/>
      <c r="DY54" s="775"/>
      <c r="DZ54" s="776"/>
      <c r="EA54" s="199"/>
    </row>
    <row r="55" spans="1:131" s="200" customFormat="1" ht="26.25" customHeight="1" x14ac:dyDescent="0.15">
      <c r="A55" s="214">
        <v>28</v>
      </c>
      <c r="B55" s="745"/>
      <c r="C55" s="746"/>
      <c r="D55" s="746"/>
      <c r="E55" s="746"/>
      <c r="F55" s="746"/>
      <c r="G55" s="746"/>
      <c r="H55" s="746"/>
      <c r="I55" s="746"/>
      <c r="J55" s="746"/>
      <c r="K55" s="746"/>
      <c r="L55" s="746"/>
      <c r="M55" s="746"/>
      <c r="N55" s="746"/>
      <c r="O55" s="746"/>
      <c r="P55" s="747"/>
      <c r="Q55" s="823"/>
      <c r="R55" s="824"/>
      <c r="S55" s="824"/>
      <c r="T55" s="824"/>
      <c r="U55" s="824"/>
      <c r="V55" s="824"/>
      <c r="W55" s="824"/>
      <c r="X55" s="824"/>
      <c r="Y55" s="824"/>
      <c r="Z55" s="824"/>
      <c r="AA55" s="824"/>
      <c r="AB55" s="824"/>
      <c r="AC55" s="824"/>
      <c r="AD55" s="824"/>
      <c r="AE55" s="825"/>
      <c r="AF55" s="751"/>
      <c r="AG55" s="752"/>
      <c r="AH55" s="752"/>
      <c r="AI55" s="752"/>
      <c r="AJ55" s="753"/>
      <c r="AK55" s="826"/>
      <c r="AL55" s="824"/>
      <c r="AM55" s="824"/>
      <c r="AN55" s="824"/>
      <c r="AO55" s="824"/>
      <c r="AP55" s="824"/>
      <c r="AQ55" s="824"/>
      <c r="AR55" s="824"/>
      <c r="AS55" s="824"/>
      <c r="AT55" s="824"/>
      <c r="AU55" s="824"/>
      <c r="AV55" s="824"/>
      <c r="AW55" s="824"/>
      <c r="AX55" s="824"/>
      <c r="AY55" s="824"/>
      <c r="AZ55" s="827"/>
      <c r="BA55" s="827"/>
      <c r="BB55" s="827"/>
      <c r="BC55" s="827"/>
      <c r="BD55" s="827"/>
      <c r="BE55" s="818"/>
      <c r="BF55" s="818"/>
      <c r="BG55" s="818"/>
      <c r="BH55" s="818"/>
      <c r="BI55" s="819"/>
      <c r="BJ55" s="205"/>
      <c r="BK55" s="205"/>
      <c r="BL55" s="205"/>
      <c r="BM55" s="205"/>
      <c r="BN55" s="205"/>
      <c r="BO55" s="218"/>
      <c r="BP55" s="218"/>
      <c r="BQ55" s="215">
        <v>49</v>
      </c>
      <c r="BR55" s="216"/>
      <c r="BS55" s="758"/>
      <c r="BT55" s="759"/>
      <c r="BU55" s="759"/>
      <c r="BV55" s="759"/>
      <c r="BW55" s="759"/>
      <c r="BX55" s="759"/>
      <c r="BY55" s="759"/>
      <c r="BZ55" s="759"/>
      <c r="CA55" s="759"/>
      <c r="CB55" s="759"/>
      <c r="CC55" s="759"/>
      <c r="CD55" s="759"/>
      <c r="CE55" s="759"/>
      <c r="CF55" s="759"/>
      <c r="CG55" s="760"/>
      <c r="CH55" s="771"/>
      <c r="CI55" s="772"/>
      <c r="CJ55" s="772"/>
      <c r="CK55" s="772"/>
      <c r="CL55" s="773"/>
      <c r="CM55" s="771"/>
      <c r="CN55" s="772"/>
      <c r="CO55" s="772"/>
      <c r="CP55" s="772"/>
      <c r="CQ55" s="773"/>
      <c r="CR55" s="771"/>
      <c r="CS55" s="772"/>
      <c r="CT55" s="772"/>
      <c r="CU55" s="772"/>
      <c r="CV55" s="773"/>
      <c r="CW55" s="771"/>
      <c r="CX55" s="772"/>
      <c r="CY55" s="772"/>
      <c r="CZ55" s="772"/>
      <c r="DA55" s="773"/>
      <c r="DB55" s="771"/>
      <c r="DC55" s="772"/>
      <c r="DD55" s="772"/>
      <c r="DE55" s="772"/>
      <c r="DF55" s="773"/>
      <c r="DG55" s="771"/>
      <c r="DH55" s="772"/>
      <c r="DI55" s="772"/>
      <c r="DJ55" s="772"/>
      <c r="DK55" s="773"/>
      <c r="DL55" s="771"/>
      <c r="DM55" s="772"/>
      <c r="DN55" s="772"/>
      <c r="DO55" s="772"/>
      <c r="DP55" s="773"/>
      <c r="DQ55" s="771"/>
      <c r="DR55" s="772"/>
      <c r="DS55" s="772"/>
      <c r="DT55" s="772"/>
      <c r="DU55" s="773"/>
      <c r="DV55" s="774"/>
      <c r="DW55" s="775"/>
      <c r="DX55" s="775"/>
      <c r="DY55" s="775"/>
      <c r="DZ55" s="776"/>
      <c r="EA55" s="199"/>
    </row>
    <row r="56" spans="1:131" s="200" customFormat="1" ht="26.25" customHeight="1" x14ac:dyDescent="0.15">
      <c r="A56" s="214">
        <v>29</v>
      </c>
      <c r="B56" s="745"/>
      <c r="C56" s="746"/>
      <c r="D56" s="746"/>
      <c r="E56" s="746"/>
      <c r="F56" s="746"/>
      <c r="G56" s="746"/>
      <c r="H56" s="746"/>
      <c r="I56" s="746"/>
      <c r="J56" s="746"/>
      <c r="K56" s="746"/>
      <c r="L56" s="746"/>
      <c r="M56" s="746"/>
      <c r="N56" s="746"/>
      <c r="O56" s="746"/>
      <c r="P56" s="747"/>
      <c r="Q56" s="823"/>
      <c r="R56" s="824"/>
      <c r="S56" s="824"/>
      <c r="T56" s="824"/>
      <c r="U56" s="824"/>
      <c r="V56" s="824"/>
      <c r="W56" s="824"/>
      <c r="X56" s="824"/>
      <c r="Y56" s="824"/>
      <c r="Z56" s="824"/>
      <c r="AA56" s="824"/>
      <c r="AB56" s="824"/>
      <c r="AC56" s="824"/>
      <c r="AD56" s="824"/>
      <c r="AE56" s="825"/>
      <c r="AF56" s="751"/>
      <c r="AG56" s="752"/>
      <c r="AH56" s="752"/>
      <c r="AI56" s="752"/>
      <c r="AJ56" s="753"/>
      <c r="AK56" s="826"/>
      <c r="AL56" s="824"/>
      <c r="AM56" s="824"/>
      <c r="AN56" s="824"/>
      <c r="AO56" s="824"/>
      <c r="AP56" s="824"/>
      <c r="AQ56" s="824"/>
      <c r="AR56" s="824"/>
      <c r="AS56" s="824"/>
      <c r="AT56" s="824"/>
      <c r="AU56" s="824"/>
      <c r="AV56" s="824"/>
      <c r="AW56" s="824"/>
      <c r="AX56" s="824"/>
      <c r="AY56" s="824"/>
      <c r="AZ56" s="827"/>
      <c r="BA56" s="827"/>
      <c r="BB56" s="827"/>
      <c r="BC56" s="827"/>
      <c r="BD56" s="827"/>
      <c r="BE56" s="818"/>
      <c r="BF56" s="818"/>
      <c r="BG56" s="818"/>
      <c r="BH56" s="818"/>
      <c r="BI56" s="819"/>
      <c r="BJ56" s="205"/>
      <c r="BK56" s="205"/>
      <c r="BL56" s="205"/>
      <c r="BM56" s="205"/>
      <c r="BN56" s="205"/>
      <c r="BO56" s="218"/>
      <c r="BP56" s="218"/>
      <c r="BQ56" s="215">
        <v>50</v>
      </c>
      <c r="BR56" s="216"/>
      <c r="BS56" s="758"/>
      <c r="BT56" s="759"/>
      <c r="BU56" s="759"/>
      <c r="BV56" s="759"/>
      <c r="BW56" s="759"/>
      <c r="BX56" s="759"/>
      <c r="BY56" s="759"/>
      <c r="BZ56" s="759"/>
      <c r="CA56" s="759"/>
      <c r="CB56" s="759"/>
      <c r="CC56" s="759"/>
      <c r="CD56" s="759"/>
      <c r="CE56" s="759"/>
      <c r="CF56" s="759"/>
      <c r="CG56" s="760"/>
      <c r="CH56" s="771"/>
      <c r="CI56" s="772"/>
      <c r="CJ56" s="772"/>
      <c r="CK56" s="772"/>
      <c r="CL56" s="773"/>
      <c r="CM56" s="771"/>
      <c r="CN56" s="772"/>
      <c r="CO56" s="772"/>
      <c r="CP56" s="772"/>
      <c r="CQ56" s="773"/>
      <c r="CR56" s="771"/>
      <c r="CS56" s="772"/>
      <c r="CT56" s="772"/>
      <c r="CU56" s="772"/>
      <c r="CV56" s="773"/>
      <c r="CW56" s="771"/>
      <c r="CX56" s="772"/>
      <c r="CY56" s="772"/>
      <c r="CZ56" s="772"/>
      <c r="DA56" s="773"/>
      <c r="DB56" s="771"/>
      <c r="DC56" s="772"/>
      <c r="DD56" s="772"/>
      <c r="DE56" s="772"/>
      <c r="DF56" s="773"/>
      <c r="DG56" s="771"/>
      <c r="DH56" s="772"/>
      <c r="DI56" s="772"/>
      <c r="DJ56" s="772"/>
      <c r="DK56" s="773"/>
      <c r="DL56" s="771"/>
      <c r="DM56" s="772"/>
      <c r="DN56" s="772"/>
      <c r="DO56" s="772"/>
      <c r="DP56" s="773"/>
      <c r="DQ56" s="771"/>
      <c r="DR56" s="772"/>
      <c r="DS56" s="772"/>
      <c r="DT56" s="772"/>
      <c r="DU56" s="773"/>
      <c r="DV56" s="774"/>
      <c r="DW56" s="775"/>
      <c r="DX56" s="775"/>
      <c r="DY56" s="775"/>
      <c r="DZ56" s="776"/>
      <c r="EA56" s="199"/>
    </row>
    <row r="57" spans="1:131" s="200" customFormat="1" ht="26.25" customHeight="1" x14ac:dyDescent="0.15">
      <c r="A57" s="214">
        <v>30</v>
      </c>
      <c r="B57" s="745"/>
      <c r="C57" s="746"/>
      <c r="D57" s="746"/>
      <c r="E57" s="746"/>
      <c r="F57" s="746"/>
      <c r="G57" s="746"/>
      <c r="H57" s="746"/>
      <c r="I57" s="746"/>
      <c r="J57" s="746"/>
      <c r="K57" s="746"/>
      <c r="L57" s="746"/>
      <c r="M57" s="746"/>
      <c r="N57" s="746"/>
      <c r="O57" s="746"/>
      <c r="P57" s="747"/>
      <c r="Q57" s="823"/>
      <c r="R57" s="824"/>
      <c r="S57" s="824"/>
      <c r="T57" s="824"/>
      <c r="U57" s="824"/>
      <c r="V57" s="824"/>
      <c r="W57" s="824"/>
      <c r="X57" s="824"/>
      <c r="Y57" s="824"/>
      <c r="Z57" s="824"/>
      <c r="AA57" s="824"/>
      <c r="AB57" s="824"/>
      <c r="AC57" s="824"/>
      <c r="AD57" s="824"/>
      <c r="AE57" s="825"/>
      <c r="AF57" s="751"/>
      <c r="AG57" s="752"/>
      <c r="AH57" s="752"/>
      <c r="AI57" s="752"/>
      <c r="AJ57" s="753"/>
      <c r="AK57" s="826"/>
      <c r="AL57" s="824"/>
      <c r="AM57" s="824"/>
      <c r="AN57" s="824"/>
      <c r="AO57" s="824"/>
      <c r="AP57" s="824"/>
      <c r="AQ57" s="824"/>
      <c r="AR57" s="824"/>
      <c r="AS57" s="824"/>
      <c r="AT57" s="824"/>
      <c r="AU57" s="824"/>
      <c r="AV57" s="824"/>
      <c r="AW57" s="824"/>
      <c r="AX57" s="824"/>
      <c r="AY57" s="824"/>
      <c r="AZ57" s="827"/>
      <c r="BA57" s="827"/>
      <c r="BB57" s="827"/>
      <c r="BC57" s="827"/>
      <c r="BD57" s="827"/>
      <c r="BE57" s="818"/>
      <c r="BF57" s="818"/>
      <c r="BG57" s="818"/>
      <c r="BH57" s="818"/>
      <c r="BI57" s="819"/>
      <c r="BJ57" s="205"/>
      <c r="BK57" s="205"/>
      <c r="BL57" s="205"/>
      <c r="BM57" s="205"/>
      <c r="BN57" s="205"/>
      <c r="BO57" s="218"/>
      <c r="BP57" s="218"/>
      <c r="BQ57" s="215">
        <v>51</v>
      </c>
      <c r="BR57" s="216"/>
      <c r="BS57" s="758"/>
      <c r="BT57" s="759"/>
      <c r="BU57" s="759"/>
      <c r="BV57" s="759"/>
      <c r="BW57" s="759"/>
      <c r="BX57" s="759"/>
      <c r="BY57" s="759"/>
      <c r="BZ57" s="759"/>
      <c r="CA57" s="759"/>
      <c r="CB57" s="759"/>
      <c r="CC57" s="759"/>
      <c r="CD57" s="759"/>
      <c r="CE57" s="759"/>
      <c r="CF57" s="759"/>
      <c r="CG57" s="760"/>
      <c r="CH57" s="771"/>
      <c r="CI57" s="772"/>
      <c r="CJ57" s="772"/>
      <c r="CK57" s="772"/>
      <c r="CL57" s="773"/>
      <c r="CM57" s="771"/>
      <c r="CN57" s="772"/>
      <c r="CO57" s="772"/>
      <c r="CP57" s="772"/>
      <c r="CQ57" s="773"/>
      <c r="CR57" s="771"/>
      <c r="CS57" s="772"/>
      <c r="CT57" s="772"/>
      <c r="CU57" s="772"/>
      <c r="CV57" s="773"/>
      <c r="CW57" s="771"/>
      <c r="CX57" s="772"/>
      <c r="CY57" s="772"/>
      <c r="CZ57" s="772"/>
      <c r="DA57" s="773"/>
      <c r="DB57" s="771"/>
      <c r="DC57" s="772"/>
      <c r="DD57" s="772"/>
      <c r="DE57" s="772"/>
      <c r="DF57" s="773"/>
      <c r="DG57" s="771"/>
      <c r="DH57" s="772"/>
      <c r="DI57" s="772"/>
      <c r="DJ57" s="772"/>
      <c r="DK57" s="773"/>
      <c r="DL57" s="771"/>
      <c r="DM57" s="772"/>
      <c r="DN57" s="772"/>
      <c r="DO57" s="772"/>
      <c r="DP57" s="773"/>
      <c r="DQ57" s="771"/>
      <c r="DR57" s="772"/>
      <c r="DS57" s="772"/>
      <c r="DT57" s="772"/>
      <c r="DU57" s="773"/>
      <c r="DV57" s="774"/>
      <c r="DW57" s="775"/>
      <c r="DX57" s="775"/>
      <c r="DY57" s="775"/>
      <c r="DZ57" s="776"/>
      <c r="EA57" s="199"/>
    </row>
    <row r="58" spans="1:131" s="200" customFormat="1" ht="26.25" customHeight="1" x14ac:dyDescent="0.15">
      <c r="A58" s="214">
        <v>31</v>
      </c>
      <c r="B58" s="745"/>
      <c r="C58" s="746"/>
      <c r="D58" s="746"/>
      <c r="E58" s="746"/>
      <c r="F58" s="746"/>
      <c r="G58" s="746"/>
      <c r="H58" s="746"/>
      <c r="I58" s="746"/>
      <c r="J58" s="746"/>
      <c r="K58" s="746"/>
      <c r="L58" s="746"/>
      <c r="M58" s="746"/>
      <c r="N58" s="746"/>
      <c r="O58" s="746"/>
      <c r="P58" s="747"/>
      <c r="Q58" s="823"/>
      <c r="R58" s="824"/>
      <c r="S58" s="824"/>
      <c r="T58" s="824"/>
      <c r="U58" s="824"/>
      <c r="V58" s="824"/>
      <c r="W58" s="824"/>
      <c r="X58" s="824"/>
      <c r="Y58" s="824"/>
      <c r="Z58" s="824"/>
      <c r="AA58" s="824"/>
      <c r="AB58" s="824"/>
      <c r="AC58" s="824"/>
      <c r="AD58" s="824"/>
      <c r="AE58" s="825"/>
      <c r="AF58" s="751"/>
      <c r="AG58" s="752"/>
      <c r="AH58" s="752"/>
      <c r="AI58" s="752"/>
      <c r="AJ58" s="753"/>
      <c r="AK58" s="826"/>
      <c r="AL58" s="824"/>
      <c r="AM58" s="824"/>
      <c r="AN58" s="824"/>
      <c r="AO58" s="824"/>
      <c r="AP58" s="824"/>
      <c r="AQ58" s="824"/>
      <c r="AR58" s="824"/>
      <c r="AS58" s="824"/>
      <c r="AT58" s="824"/>
      <c r="AU58" s="824"/>
      <c r="AV58" s="824"/>
      <c r="AW58" s="824"/>
      <c r="AX58" s="824"/>
      <c r="AY58" s="824"/>
      <c r="AZ58" s="827"/>
      <c r="BA58" s="827"/>
      <c r="BB58" s="827"/>
      <c r="BC58" s="827"/>
      <c r="BD58" s="827"/>
      <c r="BE58" s="818"/>
      <c r="BF58" s="818"/>
      <c r="BG58" s="818"/>
      <c r="BH58" s="818"/>
      <c r="BI58" s="819"/>
      <c r="BJ58" s="205"/>
      <c r="BK58" s="205"/>
      <c r="BL58" s="205"/>
      <c r="BM58" s="205"/>
      <c r="BN58" s="205"/>
      <c r="BO58" s="218"/>
      <c r="BP58" s="218"/>
      <c r="BQ58" s="215">
        <v>52</v>
      </c>
      <c r="BR58" s="216"/>
      <c r="BS58" s="758"/>
      <c r="BT58" s="759"/>
      <c r="BU58" s="759"/>
      <c r="BV58" s="759"/>
      <c r="BW58" s="759"/>
      <c r="BX58" s="759"/>
      <c r="BY58" s="759"/>
      <c r="BZ58" s="759"/>
      <c r="CA58" s="759"/>
      <c r="CB58" s="759"/>
      <c r="CC58" s="759"/>
      <c r="CD58" s="759"/>
      <c r="CE58" s="759"/>
      <c r="CF58" s="759"/>
      <c r="CG58" s="760"/>
      <c r="CH58" s="771"/>
      <c r="CI58" s="772"/>
      <c r="CJ58" s="772"/>
      <c r="CK58" s="772"/>
      <c r="CL58" s="773"/>
      <c r="CM58" s="771"/>
      <c r="CN58" s="772"/>
      <c r="CO58" s="772"/>
      <c r="CP58" s="772"/>
      <c r="CQ58" s="773"/>
      <c r="CR58" s="771"/>
      <c r="CS58" s="772"/>
      <c r="CT58" s="772"/>
      <c r="CU58" s="772"/>
      <c r="CV58" s="773"/>
      <c r="CW58" s="771"/>
      <c r="CX58" s="772"/>
      <c r="CY58" s="772"/>
      <c r="CZ58" s="772"/>
      <c r="DA58" s="773"/>
      <c r="DB58" s="771"/>
      <c r="DC58" s="772"/>
      <c r="DD58" s="772"/>
      <c r="DE58" s="772"/>
      <c r="DF58" s="773"/>
      <c r="DG58" s="771"/>
      <c r="DH58" s="772"/>
      <c r="DI58" s="772"/>
      <c r="DJ58" s="772"/>
      <c r="DK58" s="773"/>
      <c r="DL58" s="771"/>
      <c r="DM58" s="772"/>
      <c r="DN58" s="772"/>
      <c r="DO58" s="772"/>
      <c r="DP58" s="773"/>
      <c r="DQ58" s="771"/>
      <c r="DR58" s="772"/>
      <c r="DS58" s="772"/>
      <c r="DT58" s="772"/>
      <c r="DU58" s="773"/>
      <c r="DV58" s="774"/>
      <c r="DW58" s="775"/>
      <c r="DX58" s="775"/>
      <c r="DY58" s="775"/>
      <c r="DZ58" s="776"/>
      <c r="EA58" s="199"/>
    </row>
    <row r="59" spans="1:131" s="200" customFormat="1" ht="26.25" customHeight="1" x14ac:dyDescent="0.15">
      <c r="A59" s="214">
        <v>32</v>
      </c>
      <c r="B59" s="745"/>
      <c r="C59" s="746"/>
      <c r="D59" s="746"/>
      <c r="E59" s="746"/>
      <c r="F59" s="746"/>
      <c r="G59" s="746"/>
      <c r="H59" s="746"/>
      <c r="I59" s="746"/>
      <c r="J59" s="746"/>
      <c r="K59" s="746"/>
      <c r="L59" s="746"/>
      <c r="M59" s="746"/>
      <c r="N59" s="746"/>
      <c r="O59" s="746"/>
      <c r="P59" s="747"/>
      <c r="Q59" s="823"/>
      <c r="R59" s="824"/>
      <c r="S59" s="824"/>
      <c r="T59" s="824"/>
      <c r="U59" s="824"/>
      <c r="V59" s="824"/>
      <c r="W59" s="824"/>
      <c r="X59" s="824"/>
      <c r="Y59" s="824"/>
      <c r="Z59" s="824"/>
      <c r="AA59" s="824"/>
      <c r="AB59" s="824"/>
      <c r="AC59" s="824"/>
      <c r="AD59" s="824"/>
      <c r="AE59" s="825"/>
      <c r="AF59" s="751"/>
      <c r="AG59" s="752"/>
      <c r="AH59" s="752"/>
      <c r="AI59" s="752"/>
      <c r="AJ59" s="753"/>
      <c r="AK59" s="826"/>
      <c r="AL59" s="824"/>
      <c r="AM59" s="824"/>
      <c r="AN59" s="824"/>
      <c r="AO59" s="824"/>
      <c r="AP59" s="824"/>
      <c r="AQ59" s="824"/>
      <c r="AR59" s="824"/>
      <c r="AS59" s="824"/>
      <c r="AT59" s="824"/>
      <c r="AU59" s="824"/>
      <c r="AV59" s="824"/>
      <c r="AW59" s="824"/>
      <c r="AX59" s="824"/>
      <c r="AY59" s="824"/>
      <c r="AZ59" s="827"/>
      <c r="BA59" s="827"/>
      <c r="BB59" s="827"/>
      <c r="BC59" s="827"/>
      <c r="BD59" s="827"/>
      <c r="BE59" s="818"/>
      <c r="BF59" s="818"/>
      <c r="BG59" s="818"/>
      <c r="BH59" s="818"/>
      <c r="BI59" s="819"/>
      <c r="BJ59" s="205"/>
      <c r="BK59" s="205"/>
      <c r="BL59" s="205"/>
      <c r="BM59" s="205"/>
      <c r="BN59" s="205"/>
      <c r="BO59" s="218"/>
      <c r="BP59" s="218"/>
      <c r="BQ59" s="215">
        <v>53</v>
      </c>
      <c r="BR59" s="216"/>
      <c r="BS59" s="758"/>
      <c r="BT59" s="759"/>
      <c r="BU59" s="759"/>
      <c r="BV59" s="759"/>
      <c r="BW59" s="759"/>
      <c r="BX59" s="759"/>
      <c r="BY59" s="759"/>
      <c r="BZ59" s="759"/>
      <c r="CA59" s="759"/>
      <c r="CB59" s="759"/>
      <c r="CC59" s="759"/>
      <c r="CD59" s="759"/>
      <c r="CE59" s="759"/>
      <c r="CF59" s="759"/>
      <c r="CG59" s="760"/>
      <c r="CH59" s="771"/>
      <c r="CI59" s="772"/>
      <c r="CJ59" s="772"/>
      <c r="CK59" s="772"/>
      <c r="CL59" s="773"/>
      <c r="CM59" s="771"/>
      <c r="CN59" s="772"/>
      <c r="CO59" s="772"/>
      <c r="CP59" s="772"/>
      <c r="CQ59" s="773"/>
      <c r="CR59" s="771"/>
      <c r="CS59" s="772"/>
      <c r="CT59" s="772"/>
      <c r="CU59" s="772"/>
      <c r="CV59" s="773"/>
      <c r="CW59" s="771"/>
      <c r="CX59" s="772"/>
      <c r="CY59" s="772"/>
      <c r="CZ59" s="772"/>
      <c r="DA59" s="773"/>
      <c r="DB59" s="771"/>
      <c r="DC59" s="772"/>
      <c r="DD59" s="772"/>
      <c r="DE59" s="772"/>
      <c r="DF59" s="773"/>
      <c r="DG59" s="771"/>
      <c r="DH59" s="772"/>
      <c r="DI59" s="772"/>
      <c r="DJ59" s="772"/>
      <c r="DK59" s="773"/>
      <c r="DL59" s="771"/>
      <c r="DM59" s="772"/>
      <c r="DN59" s="772"/>
      <c r="DO59" s="772"/>
      <c r="DP59" s="773"/>
      <c r="DQ59" s="771"/>
      <c r="DR59" s="772"/>
      <c r="DS59" s="772"/>
      <c r="DT59" s="772"/>
      <c r="DU59" s="773"/>
      <c r="DV59" s="774"/>
      <c r="DW59" s="775"/>
      <c r="DX59" s="775"/>
      <c r="DY59" s="775"/>
      <c r="DZ59" s="776"/>
      <c r="EA59" s="199"/>
    </row>
    <row r="60" spans="1:131" s="200" customFormat="1" ht="26.25" customHeight="1" x14ac:dyDescent="0.15">
      <c r="A60" s="214">
        <v>33</v>
      </c>
      <c r="B60" s="745"/>
      <c r="C60" s="746"/>
      <c r="D60" s="746"/>
      <c r="E60" s="746"/>
      <c r="F60" s="746"/>
      <c r="G60" s="746"/>
      <c r="H60" s="746"/>
      <c r="I60" s="746"/>
      <c r="J60" s="746"/>
      <c r="K60" s="746"/>
      <c r="L60" s="746"/>
      <c r="M60" s="746"/>
      <c r="N60" s="746"/>
      <c r="O60" s="746"/>
      <c r="P60" s="747"/>
      <c r="Q60" s="823"/>
      <c r="R60" s="824"/>
      <c r="S60" s="824"/>
      <c r="T60" s="824"/>
      <c r="U60" s="824"/>
      <c r="V60" s="824"/>
      <c r="W60" s="824"/>
      <c r="X60" s="824"/>
      <c r="Y60" s="824"/>
      <c r="Z60" s="824"/>
      <c r="AA60" s="824"/>
      <c r="AB60" s="824"/>
      <c r="AC60" s="824"/>
      <c r="AD60" s="824"/>
      <c r="AE60" s="825"/>
      <c r="AF60" s="751"/>
      <c r="AG60" s="752"/>
      <c r="AH60" s="752"/>
      <c r="AI60" s="752"/>
      <c r="AJ60" s="753"/>
      <c r="AK60" s="826"/>
      <c r="AL60" s="824"/>
      <c r="AM60" s="824"/>
      <c r="AN60" s="824"/>
      <c r="AO60" s="824"/>
      <c r="AP60" s="824"/>
      <c r="AQ60" s="824"/>
      <c r="AR60" s="824"/>
      <c r="AS60" s="824"/>
      <c r="AT60" s="824"/>
      <c r="AU60" s="824"/>
      <c r="AV60" s="824"/>
      <c r="AW60" s="824"/>
      <c r="AX60" s="824"/>
      <c r="AY60" s="824"/>
      <c r="AZ60" s="827"/>
      <c r="BA60" s="827"/>
      <c r="BB60" s="827"/>
      <c r="BC60" s="827"/>
      <c r="BD60" s="827"/>
      <c r="BE60" s="818"/>
      <c r="BF60" s="818"/>
      <c r="BG60" s="818"/>
      <c r="BH60" s="818"/>
      <c r="BI60" s="819"/>
      <c r="BJ60" s="205"/>
      <c r="BK60" s="205"/>
      <c r="BL60" s="205"/>
      <c r="BM60" s="205"/>
      <c r="BN60" s="205"/>
      <c r="BO60" s="218"/>
      <c r="BP60" s="218"/>
      <c r="BQ60" s="215">
        <v>54</v>
      </c>
      <c r="BR60" s="216"/>
      <c r="BS60" s="758"/>
      <c r="BT60" s="759"/>
      <c r="BU60" s="759"/>
      <c r="BV60" s="759"/>
      <c r="BW60" s="759"/>
      <c r="BX60" s="759"/>
      <c r="BY60" s="759"/>
      <c r="BZ60" s="759"/>
      <c r="CA60" s="759"/>
      <c r="CB60" s="759"/>
      <c r="CC60" s="759"/>
      <c r="CD60" s="759"/>
      <c r="CE60" s="759"/>
      <c r="CF60" s="759"/>
      <c r="CG60" s="760"/>
      <c r="CH60" s="771"/>
      <c r="CI60" s="772"/>
      <c r="CJ60" s="772"/>
      <c r="CK60" s="772"/>
      <c r="CL60" s="773"/>
      <c r="CM60" s="771"/>
      <c r="CN60" s="772"/>
      <c r="CO60" s="772"/>
      <c r="CP60" s="772"/>
      <c r="CQ60" s="773"/>
      <c r="CR60" s="771"/>
      <c r="CS60" s="772"/>
      <c r="CT60" s="772"/>
      <c r="CU60" s="772"/>
      <c r="CV60" s="773"/>
      <c r="CW60" s="771"/>
      <c r="CX60" s="772"/>
      <c r="CY60" s="772"/>
      <c r="CZ60" s="772"/>
      <c r="DA60" s="773"/>
      <c r="DB60" s="771"/>
      <c r="DC60" s="772"/>
      <c r="DD60" s="772"/>
      <c r="DE60" s="772"/>
      <c r="DF60" s="773"/>
      <c r="DG60" s="771"/>
      <c r="DH60" s="772"/>
      <c r="DI60" s="772"/>
      <c r="DJ60" s="772"/>
      <c r="DK60" s="773"/>
      <c r="DL60" s="771"/>
      <c r="DM60" s="772"/>
      <c r="DN60" s="772"/>
      <c r="DO60" s="772"/>
      <c r="DP60" s="773"/>
      <c r="DQ60" s="771"/>
      <c r="DR60" s="772"/>
      <c r="DS60" s="772"/>
      <c r="DT60" s="772"/>
      <c r="DU60" s="773"/>
      <c r="DV60" s="774"/>
      <c r="DW60" s="775"/>
      <c r="DX60" s="775"/>
      <c r="DY60" s="775"/>
      <c r="DZ60" s="776"/>
      <c r="EA60" s="199"/>
    </row>
    <row r="61" spans="1:131" s="200" customFormat="1" ht="26.25" customHeight="1" thickBot="1" x14ac:dyDescent="0.2">
      <c r="A61" s="214">
        <v>34</v>
      </c>
      <c r="B61" s="745"/>
      <c r="C61" s="746"/>
      <c r="D61" s="746"/>
      <c r="E61" s="746"/>
      <c r="F61" s="746"/>
      <c r="G61" s="746"/>
      <c r="H61" s="746"/>
      <c r="I61" s="746"/>
      <c r="J61" s="746"/>
      <c r="K61" s="746"/>
      <c r="L61" s="746"/>
      <c r="M61" s="746"/>
      <c r="N61" s="746"/>
      <c r="O61" s="746"/>
      <c r="P61" s="747"/>
      <c r="Q61" s="823"/>
      <c r="R61" s="824"/>
      <c r="S61" s="824"/>
      <c r="T61" s="824"/>
      <c r="U61" s="824"/>
      <c r="V61" s="824"/>
      <c r="W61" s="824"/>
      <c r="X61" s="824"/>
      <c r="Y61" s="824"/>
      <c r="Z61" s="824"/>
      <c r="AA61" s="824"/>
      <c r="AB61" s="824"/>
      <c r="AC61" s="824"/>
      <c r="AD61" s="824"/>
      <c r="AE61" s="825"/>
      <c r="AF61" s="751"/>
      <c r="AG61" s="752"/>
      <c r="AH61" s="752"/>
      <c r="AI61" s="752"/>
      <c r="AJ61" s="753"/>
      <c r="AK61" s="826"/>
      <c r="AL61" s="824"/>
      <c r="AM61" s="824"/>
      <c r="AN61" s="824"/>
      <c r="AO61" s="824"/>
      <c r="AP61" s="824"/>
      <c r="AQ61" s="824"/>
      <c r="AR61" s="824"/>
      <c r="AS61" s="824"/>
      <c r="AT61" s="824"/>
      <c r="AU61" s="824"/>
      <c r="AV61" s="824"/>
      <c r="AW61" s="824"/>
      <c r="AX61" s="824"/>
      <c r="AY61" s="824"/>
      <c r="AZ61" s="827"/>
      <c r="BA61" s="827"/>
      <c r="BB61" s="827"/>
      <c r="BC61" s="827"/>
      <c r="BD61" s="827"/>
      <c r="BE61" s="818"/>
      <c r="BF61" s="818"/>
      <c r="BG61" s="818"/>
      <c r="BH61" s="818"/>
      <c r="BI61" s="819"/>
      <c r="BJ61" s="205"/>
      <c r="BK61" s="205"/>
      <c r="BL61" s="205"/>
      <c r="BM61" s="205"/>
      <c r="BN61" s="205"/>
      <c r="BO61" s="218"/>
      <c r="BP61" s="218"/>
      <c r="BQ61" s="215">
        <v>55</v>
      </c>
      <c r="BR61" s="216"/>
      <c r="BS61" s="758"/>
      <c r="BT61" s="759"/>
      <c r="BU61" s="759"/>
      <c r="BV61" s="759"/>
      <c r="BW61" s="759"/>
      <c r="BX61" s="759"/>
      <c r="BY61" s="759"/>
      <c r="BZ61" s="759"/>
      <c r="CA61" s="759"/>
      <c r="CB61" s="759"/>
      <c r="CC61" s="759"/>
      <c r="CD61" s="759"/>
      <c r="CE61" s="759"/>
      <c r="CF61" s="759"/>
      <c r="CG61" s="760"/>
      <c r="CH61" s="771"/>
      <c r="CI61" s="772"/>
      <c r="CJ61" s="772"/>
      <c r="CK61" s="772"/>
      <c r="CL61" s="773"/>
      <c r="CM61" s="771"/>
      <c r="CN61" s="772"/>
      <c r="CO61" s="772"/>
      <c r="CP61" s="772"/>
      <c r="CQ61" s="773"/>
      <c r="CR61" s="771"/>
      <c r="CS61" s="772"/>
      <c r="CT61" s="772"/>
      <c r="CU61" s="772"/>
      <c r="CV61" s="773"/>
      <c r="CW61" s="771"/>
      <c r="CX61" s="772"/>
      <c r="CY61" s="772"/>
      <c r="CZ61" s="772"/>
      <c r="DA61" s="773"/>
      <c r="DB61" s="771"/>
      <c r="DC61" s="772"/>
      <c r="DD61" s="772"/>
      <c r="DE61" s="772"/>
      <c r="DF61" s="773"/>
      <c r="DG61" s="771"/>
      <c r="DH61" s="772"/>
      <c r="DI61" s="772"/>
      <c r="DJ61" s="772"/>
      <c r="DK61" s="773"/>
      <c r="DL61" s="771"/>
      <c r="DM61" s="772"/>
      <c r="DN61" s="772"/>
      <c r="DO61" s="772"/>
      <c r="DP61" s="773"/>
      <c r="DQ61" s="771"/>
      <c r="DR61" s="772"/>
      <c r="DS61" s="772"/>
      <c r="DT61" s="772"/>
      <c r="DU61" s="773"/>
      <c r="DV61" s="774"/>
      <c r="DW61" s="775"/>
      <c r="DX61" s="775"/>
      <c r="DY61" s="775"/>
      <c r="DZ61" s="776"/>
      <c r="EA61" s="199"/>
    </row>
    <row r="62" spans="1:131" s="200" customFormat="1" ht="26.25" customHeight="1" x14ac:dyDescent="0.15">
      <c r="A62" s="214">
        <v>35</v>
      </c>
      <c r="B62" s="745"/>
      <c r="C62" s="746"/>
      <c r="D62" s="746"/>
      <c r="E62" s="746"/>
      <c r="F62" s="746"/>
      <c r="G62" s="746"/>
      <c r="H62" s="746"/>
      <c r="I62" s="746"/>
      <c r="J62" s="746"/>
      <c r="K62" s="746"/>
      <c r="L62" s="746"/>
      <c r="M62" s="746"/>
      <c r="N62" s="746"/>
      <c r="O62" s="746"/>
      <c r="P62" s="747"/>
      <c r="Q62" s="823"/>
      <c r="R62" s="824"/>
      <c r="S62" s="824"/>
      <c r="T62" s="824"/>
      <c r="U62" s="824"/>
      <c r="V62" s="824"/>
      <c r="W62" s="824"/>
      <c r="X62" s="824"/>
      <c r="Y62" s="824"/>
      <c r="Z62" s="824"/>
      <c r="AA62" s="824"/>
      <c r="AB62" s="824"/>
      <c r="AC62" s="824"/>
      <c r="AD62" s="824"/>
      <c r="AE62" s="825"/>
      <c r="AF62" s="751"/>
      <c r="AG62" s="752"/>
      <c r="AH62" s="752"/>
      <c r="AI62" s="752"/>
      <c r="AJ62" s="753"/>
      <c r="AK62" s="826"/>
      <c r="AL62" s="824"/>
      <c r="AM62" s="824"/>
      <c r="AN62" s="824"/>
      <c r="AO62" s="824"/>
      <c r="AP62" s="824"/>
      <c r="AQ62" s="824"/>
      <c r="AR62" s="824"/>
      <c r="AS62" s="824"/>
      <c r="AT62" s="824"/>
      <c r="AU62" s="824"/>
      <c r="AV62" s="824"/>
      <c r="AW62" s="824"/>
      <c r="AX62" s="824"/>
      <c r="AY62" s="824"/>
      <c r="AZ62" s="827"/>
      <c r="BA62" s="827"/>
      <c r="BB62" s="827"/>
      <c r="BC62" s="827"/>
      <c r="BD62" s="827"/>
      <c r="BE62" s="818"/>
      <c r="BF62" s="818"/>
      <c r="BG62" s="818"/>
      <c r="BH62" s="818"/>
      <c r="BI62" s="819"/>
      <c r="BJ62" s="835" t="s">
        <v>389</v>
      </c>
      <c r="BK62" s="796"/>
      <c r="BL62" s="796"/>
      <c r="BM62" s="796"/>
      <c r="BN62" s="797"/>
      <c r="BO62" s="218"/>
      <c r="BP62" s="218"/>
      <c r="BQ62" s="215">
        <v>56</v>
      </c>
      <c r="BR62" s="216"/>
      <c r="BS62" s="758"/>
      <c r="BT62" s="759"/>
      <c r="BU62" s="759"/>
      <c r="BV62" s="759"/>
      <c r="BW62" s="759"/>
      <c r="BX62" s="759"/>
      <c r="BY62" s="759"/>
      <c r="BZ62" s="759"/>
      <c r="CA62" s="759"/>
      <c r="CB62" s="759"/>
      <c r="CC62" s="759"/>
      <c r="CD62" s="759"/>
      <c r="CE62" s="759"/>
      <c r="CF62" s="759"/>
      <c r="CG62" s="760"/>
      <c r="CH62" s="771"/>
      <c r="CI62" s="772"/>
      <c r="CJ62" s="772"/>
      <c r="CK62" s="772"/>
      <c r="CL62" s="773"/>
      <c r="CM62" s="771"/>
      <c r="CN62" s="772"/>
      <c r="CO62" s="772"/>
      <c r="CP62" s="772"/>
      <c r="CQ62" s="773"/>
      <c r="CR62" s="771"/>
      <c r="CS62" s="772"/>
      <c r="CT62" s="772"/>
      <c r="CU62" s="772"/>
      <c r="CV62" s="773"/>
      <c r="CW62" s="771"/>
      <c r="CX62" s="772"/>
      <c r="CY62" s="772"/>
      <c r="CZ62" s="772"/>
      <c r="DA62" s="773"/>
      <c r="DB62" s="771"/>
      <c r="DC62" s="772"/>
      <c r="DD62" s="772"/>
      <c r="DE62" s="772"/>
      <c r="DF62" s="773"/>
      <c r="DG62" s="771"/>
      <c r="DH62" s="772"/>
      <c r="DI62" s="772"/>
      <c r="DJ62" s="772"/>
      <c r="DK62" s="773"/>
      <c r="DL62" s="771"/>
      <c r="DM62" s="772"/>
      <c r="DN62" s="772"/>
      <c r="DO62" s="772"/>
      <c r="DP62" s="773"/>
      <c r="DQ62" s="771"/>
      <c r="DR62" s="772"/>
      <c r="DS62" s="772"/>
      <c r="DT62" s="772"/>
      <c r="DU62" s="773"/>
      <c r="DV62" s="774"/>
      <c r="DW62" s="775"/>
      <c r="DX62" s="775"/>
      <c r="DY62" s="775"/>
      <c r="DZ62" s="776"/>
      <c r="EA62" s="199"/>
    </row>
    <row r="63" spans="1:131" s="200" customFormat="1" ht="26.25" customHeight="1" thickBot="1" x14ac:dyDescent="0.2">
      <c r="A63" s="217" t="s">
        <v>371</v>
      </c>
      <c r="B63" s="780" t="s">
        <v>390</v>
      </c>
      <c r="C63" s="781"/>
      <c r="D63" s="781"/>
      <c r="E63" s="781"/>
      <c r="F63" s="781"/>
      <c r="G63" s="781"/>
      <c r="H63" s="781"/>
      <c r="I63" s="781"/>
      <c r="J63" s="781"/>
      <c r="K63" s="781"/>
      <c r="L63" s="781"/>
      <c r="M63" s="781"/>
      <c r="N63" s="781"/>
      <c r="O63" s="781"/>
      <c r="P63" s="782"/>
      <c r="Q63" s="828"/>
      <c r="R63" s="829"/>
      <c r="S63" s="829"/>
      <c r="T63" s="829"/>
      <c r="U63" s="829"/>
      <c r="V63" s="829"/>
      <c r="W63" s="829"/>
      <c r="X63" s="829"/>
      <c r="Y63" s="829"/>
      <c r="Z63" s="829"/>
      <c r="AA63" s="829"/>
      <c r="AB63" s="829"/>
      <c r="AC63" s="829"/>
      <c r="AD63" s="829"/>
      <c r="AE63" s="830"/>
      <c r="AF63" s="831">
        <v>13915</v>
      </c>
      <c r="AG63" s="832"/>
      <c r="AH63" s="832"/>
      <c r="AI63" s="832"/>
      <c r="AJ63" s="833"/>
      <c r="AK63" s="834"/>
      <c r="AL63" s="829"/>
      <c r="AM63" s="829"/>
      <c r="AN63" s="829"/>
      <c r="AO63" s="829"/>
      <c r="AP63" s="832">
        <v>17168</v>
      </c>
      <c r="AQ63" s="832"/>
      <c r="AR63" s="832"/>
      <c r="AS63" s="832"/>
      <c r="AT63" s="832"/>
      <c r="AU63" s="832">
        <v>7999</v>
      </c>
      <c r="AV63" s="832"/>
      <c r="AW63" s="832"/>
      <c r="AX63" s="832"/>
      <c r="AY63" s="832"/>
      <c r="AZ63" s="836"/>
      <c r="BA63" s="836"/>
      <c r="BB63" s="836"/>
      <c r="BC63" s="836"/>
      <c r="BD63" s="836"/>
      <c r="BE63" s="837"/>
      <c r="BF63" s="837"/>
      <c r="BG63" s="837"/>
      <c r="BH63" s="837"/>
      <c r="BI63" s="838"/>
      <c r="BJ63" s="839" t="s">
        <v>111</v>
      </c>
      <c r="BK63" s="840"/>
      <c r="BL63" s="840"/>
      <c r="BM63" s="840"/>
      <c r="BN63" s="841"/>
      <c r="BO63" s="218"/>
      <c r="BP63" s="218"/>
      <c r="BQ63" s="215">
        <v>57</v>
      </c>
      <c r="BR63" s="216"/>
      <c r="BS63" s="758"/>
      <c r="BT63" s="759"/>
      <c r="BU63" s="759"/>
      <c r="BV63" s="759"/>
      <c r="BW63" s="759"/>
      <c r="BX63" s="759"/>
      <c r="BY63" s="759"/>
      <c r="BZ63" s="759"/>
      <c r="CA63" s="759"/>
      <c r="CB63" s="759"/>
      <c r="CC63" s="759"/>
      <c r="CD63" s="759"/>
      <c r="CE63" s="759"/>
      <c r="CF63" s="759"/>
      <c r="CG63" s="760"/>
      <c r="CH63" s="771"/>
      <c r="CI63" s="772"/>
      <c r="CJ63" s="772"/>
      <c r="CK63" s="772"/>
      <c r="CL63" s="773"/>
      <c r="CM63" s="771"/>
      <c r="CN63" s="772"/>
      <c r="CO63" s="772"/>
      <c r="CP63" s="772"/>
      <c r="CQ63" s="773"/>
      <c r="CR63" s="771"/>
      <c r="CS63" s="772"/>
      <c r="CT63" s="772"/>
      <c r="CU63" s="772"/>
      <c r="CV63" s="773"/>
      <c r="CW63" s="771"/>
      <c r="CX63" s="772"/>
      <c r="CY63" s="772"/>
      <c r="CZ63" s="772"/>
      <c r="DA63" s="773"/>
      <c r="DB63" s="771"/>
      <c r="DC63" s="772"/>
      <c r="DD63" s="772"/>
      <c r="DE63" s="772"/>
      <c r="DF63" s="773"/>
      <c r="DG63" s="771"/>
      <c r="DH63" s="772"/>
      <c r="DI63" s="772"/>
      <c r="DJ63" s="772"/>
      <c r="DK63" s="773"/>
      <c r="DL63" s="771"/>
      <c r="DM63" s="772"/>
      <c r="DN63" s="772"/>
      <c r="DO63" s="772"/>
      <c r="DP63" s="773"/>
      <c r="DQ63" s="771"/>
      <c r="DR63" s="772"/>
      <c r="DS63" s="772"/>
      <c r="DT63" s="772"/>
      <c r="DU63" s="773"/>
      <c r="DV63" s="774"/>
      <c r="DW63" s="775"/>
      <c r="DX63" s="775"/>
      <c r="DY63" s="775"/>
      <c r="DZ63" s="776"/>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58"/>
      <c r="BT64" s="759"/>
      <c r="BU64" s="759"/>
      <c r="BV64" s="759"/>
      <c r="BW64" s="759"/>
      <c r="BX64" s="759"/>
      <c r="BY64" s="759"/>
      <c r="BZ64" s="759"/>
      <c r="CA64" s="759"/>
      <c r="CB64" s="759"/>
      <c r="CC64" s="759"/>
      <c r="CD64" s="759"/>
      <c r="CE64" s="759"/>
      <c r="CF64" s="759"/>
      <c r="CG64" s="760"/>
      <c r="CH64" s="771"/>
      <c r="CI64" s="772"/>
      <c r="CJ64" s="772"/>
      <c r="CK64" s="772"/>
      <c r="CL64" s="773"/>
      <c r="CM64" s="771"/>
      <c r="CN64" s="772"/>
      <c r="CO64" s="772"/>
      <c r="CP64" s="772"/>
      <c r="CQ64" s="773"/>
      <c r="CR64" s="771"/>
      <c r="CS64" s="772"/>
      <c r="CT64" s="772"/>
      <c r="CU64" s="772"/>
      <c r="CV64" s="773"/>
      <c r="CW64" s="771"/>
      <c r="CX64" s="772"/>
      <c r="CY64" s="772"/>
      <c r="CZ64" s="772"/>
      <c r="DA64" s="773"/>
      <c r="DB64" s="771"/>
      <c r="DC64" s="772"/>
      <c r="DD64" s="772"/>
      <c r="DE64" s="772"/>
      <c r="DF64" s="773"/>
      <c r="DG64" s="771"/>
      <c r="DH64" s="772"/>
      <c r="DI64" s="772"/>
      <c r="DJ64" s="772"/>
      <c r="DK64" s="773"/>
      <c r="DL64" s="771"/>
      <c r="DM64" s="772"/>
      <c r="DN64" s="772"/>
      <c r="DO64" s="772"/>
      <c r="DP64" s="773"/>
      <c r="DQ64" s="771"/>
      <c r="DR64" s="772"/>
      <c r="DS64" s="772"/>
      <c r="DT64" s="772"/>
      <c r="DU64" s="773"/>
      <c r="DV64" s="774"/>
      <c r="DW64" s="775"/>
      <c r="DX64" s="775"/>
      <c r="DY64" s="775"/>
      <c r="DZ64" s="776"/>
      <c r="EA64" s="199"/>
    </row>
    <row r="65" spans="1:131" s="200" customFormat="1" ht="26.25" customHeight="1" thickBot="1" x14ac:dyDescent="0.2">
      <c r="A65" s="205" t="s">
        <v>391</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58"/>
      <c r="BT65" s="759"/>
      <c r="BU65" s="759"/>
      <c r="BV65" s="759"/>
      <c r="BW65" s="759"/>
      <c r="BX65" s="759"/>
      <c r="BY65" s="759"/>
      <c r="BZ65" s="759"/>
      <c r="CA65" s="759"/>
      <c r="CB65" s="759"/>
      <c r="CC65" s="759"/>
      <c r="CD65" s="759"/>
      <c r="CE65" s="759"/>
      <c r="CF65" s="759"/>
      <c r="CG65" s="760"/>
      <c r="CH65" s="771"/>
      <c r="CI65" s="772"/>
      <c r="CJ65" s="772"/>
      <c r="CK65" s="772"/>
      <c r="CL65" s="773"/>
      <c r="CM65" s="771"/>
      <c r="CN65" s="772"/>
      <c r="CO65" s="772"/>
      <c r="CP65" s="772"/>
      <c r="CQ65" s="773"/>
      <c r="CR65" s="771"/>
      <c r="CS65" s="772"/>
      <c r="CT65" s="772"/>
      <c r="CU65" s="772"/>
      <c r="CV65" s="773"/>
      <c r="CW65" s="771"/>
      <c r="CX65" s="772"/>
      <c r="CY65" s="772"/>
      <c r="CZ65" s="772"/>
      <c r="DA65" s="773"/>
      <c r="DB65" s="771"/>
      <c r="DC65" s="772"/>
      <c r="DD65" s="772"/>
      <c r="DE65" s="772"/>
      <c r="DF65" s="773"/>
      <c r="DG65" s="771"/>
      <c r="DH65" s="772"/>
      <c r="DI65" s="772"/>
      <c r="DJ65" s="772"/>
      <c r="DK65" s="773"/>
      <c r="DL65" s="771"/>
      <c r="DM65" s="772"/>
      <c r="DN65" s="772"/>
      <c r="DO65" s="772"/>
      <c r="DP65" s="773"/>
      <c r="DQ65" s="771"/>
      <c r="DR65" s="772"/>
      <c r="DS65" s="772"/>
      <c r="DT65" s="772"/>
      <c r="DU65" s="773"/>
      <c r="DV65" s="774"/>
      <c r="DW65" s="775"/>
      <c r="DX65" s="775"/>
      <c r="DY65" s="775"/>
      <c r="DZ65" s="776"/>
      <c r="EA65" s="199"/>
    </row>
    <row r="66" spans="1:131" s="200" customFormat="1" ht="26.25" customHeight="1" x14ac:dyDescent="0.15">
      <c r="A66" s="730" t="s">
        <v>392</v>
      </c>
      <c r="B66" s="731"/>
      <c r="C66" s="731"/>
      <c r="D66" s="731"/>
      <c r="E66" s="731"/>
      <c r="F66" s="731"/>
      <c r="G66" s="731"/>
      <c r="H66" s="731"/>
      <c r="I66" s="731"/>
      <c r="J66" s="731"/>
      <c r="K66" s="731"/>
      <c r="L66" s="731"/>
      <c r="M66" s="731"/>
      <c r="N66" s="731"/>
      <c r="O66" s="731"/>
      <c r="P66" s="732"/>
      <c r="Q66" s="707" t="s">
        <v>375</v>
      </c>
      <c r="R66" s="708"/>
      <c r="S66" s="708"/>
      <c r="T66" s="708"/>
      <c r="U66" s="709"/>
      <c r="V66" s="707" t="s">
        <v>376</v>
      </c>
      <c r="W66" s="708"/>
      <c r="X66" s="708"/>
      <c r="Y66" s="708"/>
      <c r="Z66" s="709"/>
      <c r="AA66" s="707" t="s">
        <v>377</v>
      </c>
      <c r="AB66" s="708"/>
      <c r="AC66" s="708"/>
      <c r="AD66" s="708"/>
      <c r="AE66" s="709"/>
      <c r="AF66" s="842" t="s">
        <v>378</v>
      </c>
      <c r="AG66" s="803"/>
      <c r="AH66" s="803"/>
      <c r="AI66" s="803"/>
      <c r="AJ66" s="843"/>
      <c r="AK66" s="707" t="s">
        <v>379</v>
      </c>
      <c r="AL66" s="731"/>
      <c r="AM66" s="731"/>
      <c r="AN66" s="731"/>
      <c r="AO66" s="732"/>
      <c r="AP66" s="707" t="s">
        <v>380</v>
      </c>
      <c r="AQ66" s="708"/>
      <c r="AR66" s="708"/>
      <c r="AS66" s="708"/>
      <c r="AT66" s="709"/>
      <c r="AU66" s="707" t="s">
        <v>393</v>
      </c>
      <c r="AV66" s="708"/>
      <c r="AW66" s="708"/>
      <c r="AX66" s="708"/>
      <c r="AY66" s="709"/>
      <c r="AZ66" s="707" t="s">
        <v>355</v>
      </c>
      <c r="BA66" s="708"/>
      <c r="BB66" s="708"/>
      <c r="BC66" s="708"/>
      <c r="BD66" s="719"/>
      <c r="BE66" s="218"/>
      <c r="BF66" s="218"/>
      <c r="BG66" s="218"/>
      <c r="BH66" s="218"/>
      <c r="BI66" s="218"/>
      <c r="BJ66" s="218"/>
      <c r="BK66" s="218"/>
      <c r="BL66" s="218"/>
      <c r="BM66" s="218"/>
      <c r="BN66" s="218"/>
      <c r="BO66" s="218"/>
      <c r="BP66" s="218"/>
      <c r="BQ66" s="215">
        <v>60</v>
      </c>
      <c r="BR66" s="220"/>
      <c r="BS66" s="853"/>
      <c r="BT66" s="854"/>
      <c r="BU66" s="854"/>
      <c r="BV66" s="854"/>
      <c r="BW66" s="854"/>
      <c r="BX66" s="854"/>
      <c r="BY66" s="854"/>
      <c r="BZ66" s="854"/>
      <c r="CA66" s="854"/>
      <c r="CB66" s="854"/>
      <c r="CC66" s="854"/>
      <c r="CD66" s="854"/>
      <c r="CE66" s="854"/>
      <c r="CF66" s="854"/>
      <c r="CG66" s="855"/>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199"/>
    </row>
    <row r="67" spans="1:131" s="200" customFormat="1" ht="26.25" customHeight="1" thickBot="1" x14ac:dyDescent="0.2">
      <c r="A67" s="733"/>
      <c r="B67" s="734"/>
      <c r="C67" s="734"/>
      <c r="D67" s="734"/>
      <c r="E67" s="734"/>
      <c r="F67" s="734"/>
      <c r="G67" s="734"/>
      <c r="H67" s="734"/>
      <c r="I67" s="734"/>
      <c r="J67" s="734"/>
      <c r="K67" s="734"/>
      <c r="L67" s="734"/>
      <c r="M67" s="734"/>
      <c r="N67" s="734"/>
      <c r="O67" s="734"/>
      <c r="P67" s="735"/>
      <c r="Q67" s="710"/>
      <c r="R67" s="711"/>
      <c r="S67" s="711"/>
      <c r="T67" s="711"/>
      <c r="U67" s="712"/>
      <c r="V67" s="710"/>
      <c r="W67" s="711"/>
      <c r="X67" s="711"/>
      <c r="Y67" s="711"/>
      <c r="Z67" s="712"/>
      <c r="AA67" s="710"/>
      <c r="AB67" s="711"/>
      <c r="AC67" s="711"/>
      <c r="AD67" s="711"/>
      <c r="AE67" s="712"/>
      <c r="AF67" s="844"/>
      <c r="AG67" s="806"/>
      <c r="AH67" s="806"/>
      <c r="AI67" s="806"/>
      <c r="AJ67" s="845"/>
      <c r="AK67" s="846"/>
      <c r="AL67" s="734"/>
      <c r="AM67" s="734"/>
      <c r="AN67" s="734"/>
      <c r="AO67" s="735"/>
      <c r="AP67" s="710"/>
      <c r="AQ67" s="711"/>
      <c r="AR67" s="711"/>
      <c r="AS67" s="711"/>
      <c r="AT67" s="712"/>
      <c r="AU67" s="710"/>
      <c r="AV67" s="711"/>
      <c r="AW67" s="711"/>
      <c r="AX67" s="711"/>
      <c r="AY67" s="712"/>
      <c r="AZ67" s="710"/>
      <c r="BA67" s="711"/>
      <c r="BB67" s="711"/>
      <c r="BC67" s="711"/>
      <c r="BD67" s="720"/>
      <c r="BE67" s="218"/>
      <c r="BF67" s="218"/>
      <c r="BG67" s="218"/>
      <c r="BH67" s="218"/>
      <c r="BI67" s="218"/>
      <c r="BJ67" s="218"/>
      <c r="BK67" s="218"/>
      <c r="BL67" s="218"/>
      <c r="BM67" s="218"/>
      <c r="BN67" s="218"/>
      <c r="BO67" s="218"/>
      <c r="BP67" s="218"/>
      <c r="BQ67" s="215">
        <v>61</v>
      </c>
      <c r="BR67" s="220"/>
      <c r="BS67" s="853"/>
      <c r="BT67" s="854"/>
      <c r="BU67" s="854"/>
      <c r="BV67" s="854"/>
      <c r="BW67" s="854"/>
      <c r="BX67" s="854"/>
      <c r="BY67" s="854"/>
      <c r="BZ67" s="854"/>
      <c r="CA67" s="854"/>
      <c r="CB67" s="854"/>
      <c r="CC67" s="854"/>
      <c r="CD67" s="854"/>
      <c r="CE67" s="854"/>
      <c r="CF67" s="854"/>
      <c r="CG67" s="855"/>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199"/>
    </row>
    <row r="68" spans="1:131" s="200" customFormat="1" ht="26.25" customHeight="1" thickTop="1" x14ac:dyDescent="0.15">
      <c r="A68" s="211">
        <v>1</v>
      </c>
      <c r="B68" s="859" t="s">
        <v>548</v>
      </c>
      <c r="C68" s="860"/>
      <c r="D68" s="860"/>
      <c r="E68" s="860"/>
      <c r="F68" s="860"/>
      <c r="G68" s="860"/>
      <c r="H68" s="860"/>
      <c r="I68" s="860"/>
      <c r="J68" s="860"/>
      <c r="K68" s="860"/>
      <c r="L68" s="860"/>
      <c r="M68" s="860"/>
      <c r="N68" s="860"/>
      <c r="O68" s="860"/>
      <c r="P68" s="861"/>
      <c r="Q68" s="862">
        <v>240</v>
      </c>
      <c r="R68" s="856"/>
      <c r="S68" s="856"/>
      <c r="T68" s="856"/>
      <c r="U68" s="856"/>
      <c r="V68" s="856">
        <v>227</v>
      </c>
      <c r="W68" s="856"/>
      <c r="X68" s="856"/>
      <c r="Y68" s="856"/>
      <c r="Z68" s="856"/>
      <c r="AA68" s="856">
        <v>13</v>
      </c>
      <c r="AB68" s="856"/>
      <c r="AC68" s="856"/>
      <c r="AD68" s="856"/>
      <c r="AE68" s="856"/>
      <c r="AF68" s="856">
        <v>13</v>
      </c>
      <c r="AG68" s="856"/>
      <c r="AH68" s="856"/>
      <c r="AI68" s="856"/>
      <c r="AJ68" s="856"/>
      <c r="AK68" s="856" t="s">
        <v>549</v>
      </c>
      <c r="AL68" s="856"/>
      <c r="AM68" s="856"/>
      <c r="AN68" s="856"/>
      <c r="AO68" s="856"/>
      <c r="AP68" s="856" t="s">
        <v>549</v>
      </c>
      <c r="AQ68" s="856"/>
      <c r="AR68" s="856"/>
      <c r="AS68" s="856"/>
      <c r="AT68" s="856"/>
      <c r="AU68" s="856" t="s">
        <v>549</v>
      </c>
      <c r="AV68" s="856"/>
      <c r="AW68" s="856"/>
      <c r="AX68" s="856"/>
      <c r="AY68" s="856"/>
      <c r="AZ68" s="857"/>
      <c r="BA68" s="857"/>
      <c r="BB68" s="857"/>
      <c r="BC68" s="857"/>
      <c r="BD68" s="858"/>
      <c r="BE68" s="218"/>
      <c r="BF68" s="218"/>
      <c r="BG68" s="218"/>
      <c r="BH68" s="218"/>
      <c r="BI68" s="218"/>
      <c r="BJ68" s="218"/>
      <c r="BK68" s="218"/>
      <c r="BL68" s="218"/>
      <c r="BM68" s="218"/>
      <c r="BN68" s="218"/>
      <c r="BO68" s="218"/>
      <c r="BP68" s="218"/>
      <c r="BQ68" s="215">
        <v>62</v>
      </c>
      <c r="BR68" s="220"/>
      <c r="BS68" s="853"/>
      <c r="BT68" s="854"/>
      <c r="BU68" s="854"/>
      <c r="BV68" s="854"/>
      <c r="BW68" s="854"/>
      <c r="BX68" s="854"/>
      <c r="BY68" s="854"/>
      <c r="BZ68" s="854"/>
      <c r="CA68" s="854"/>
      <c r="CB68" s="854"/>
      <c r="CC68" s="854"/>
      <c r="CD68" s="854"/>
      <c r="CE68" s="854"/>
      <c r="CF68" s="854"/>
      <c r="CG68" s="855"/>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199"/>
    </row>
    <row r="69" spans="1:131" s="200" customFormat="1" ht="26.25" customHeight="1" x14ac:dyDescent="0.15">
      <c r="A69" s="214">
        <v>2</v>
      </c>
      <c r="B69" s="863" t="s">
        <v>550</v>
      </c>
      <c r="C69" s="864"/>
      <c r="D69" s="864"/>
      <c r="E69" s="864"/>
      <c r="F69" s="864"/>
      <c r="G69" s="864"/>
      <c r="H69" s="864"/>
      <c r="I69" s="864"/>
      <c r="J69" s="864"/>
      <c r="K69" s="864"/>
      <c r="L69" s="864"/>
      <c r="M69" s="864"/>
      <c r="N69" s="864"/>
      <c r="O69" s="864"/>
      <c r="P69" s="865"/>
      <c r="Q69" s="866">
        <v>84</v>
      </c>
      <c r="R69" s="821"/>
      <c r="S69" s="821"/>
      <c r="T69" s="821"/>
      <c r="U69" s="821"/>
      <c r="V69" s="821">
        <v>84</v>
      </c>
      <c r="W69" s="821"/>
      <c r="X69" s="821"/>
      <c r="Y69" s="821"/>
      <c r="Z69" s="821"/>
      <c r="AA69" s="821">
        <v>1</v>
      </c>
      <c r="AB69" s="821"/>
      <c r="AC69" s="821"/>
      <c r="AD69" s="821"/>
      <c r="AE69" s="821"/>
      <c r="AF69" s="821">
        <v>1</v>
      </c>
      <c r="AG69" s="821"/>
      <c r="AH69" s="821"/>
      <c r="AI69" s="821"/>
      <c r="AJ69" s="821"/>
      <c r="AK69" s="821">
        <v>2</v>
      </c>
      <c r="AL69" s="821"/>
      <c r="AM69" s="821"/>
      <c r="AN69" s="821"/>
      <c r="AO69" s="821"/>
      <c r="AP69" s="821" t="s">
        <v>551</v>
      </c>
      <c r="AQ69" s="821"/>
      <c r="AR69" s="821"/>
      <c r="AS69" s="821"/>
      <c r="AT69" s="821"/>
      <c r="AU69" s="821" t="s">
        <v>551</v>
      </c>
      <c r="AV69" s="821"/>
      <c r="AW69" s="821"/>
      <c r="AX69" s="821"/>
      <c r="AY69" s="821"/>
      <c r="AZ69" s="867"/>
      <c r="BA69" s="867"/>
      <c r="BB69" s="867"/>
      <c r="BC69" s="867"/>
      <c r="BD69" s="868"/>
      <c r="BE69" s="218"/>
      <c r="BF69" s="218"/>
      <c r="BG69" s="218"/>
      <c r="BH69" s="218"/>
      <c r="BI69" s="218"/>
      <c r="BJ69" s="218"/>
      <c r="BK69" s="218"/>
      <c r="BL69" s="218"/>
      <c r="BM69" s="218"/>
      <c r="BN69" s="218"/>
      <c r="BO69" s="218"/>
      <c r="BP69" s="218"/>
      <c r="BQ69" s="215">
        <v>63</v>
      </c>
      <c r="BR69" s="220"/>
      <c r="BS69" s="853"/>
      <c r="BT69" s="854"/>
      <c r="BU69" s="854"/>
      <c r="BV69" s="854"/>
      <c r="BW69" s="854"/>
      <c r="BX69" s="854"/>
      <c r="BY69" s="854"/>
      <c r="BZ69" s="854"/>
      <c r="CA69" s="854"/>
      <c r="CB69" s="854"/>
      <c r="CC69" s="854"/>
      <c r="CD69" s="854"/>
      <c r="CE69" s="854"/>
      <c r="CF69" s="854"/>
      <c r="CG69" s="855"/>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199"/>
    </row>
    <row r="70" spans="1:131" s="200" customFormat="1" ht="26.25" customHeight="1" x14ac:dyDescent="0.15">
      <c r="A70" s="214">
        <v>3</v>
      </c>
      <c r="B70" s="863" t="s">
        <v>552</v>
      </c>
      <c r="C70" s="864"/>
      <c r="D70" s="864"/>
      <c r="E70" s="864"/>
      <c r="F70" s="864"/>
      <c r="G70" s="864"/>
      <c r="H70" s="864"/>
      <c r="I70" s="864"/>
      <c r="J70" s="864"/>
      <c r="K70" s="864"/>
      <c r="L70" s="864"/>
      <c r="M70" s="864"/>
      <c r="N70" s="864"/>
      <c r="O70" s="864"/>
      <c r="P70" s="865"/>
      <c r="Q70" s="866">
        <v>12</v>
      </c>
      <c r="R70" s="821"/>
      <c r="S70" s="821"/>
      <c r="T70" s="821"/>
      <c r="U70" s="821"/>
      <c r="V70" s="821">
        <v>11</v>
      </c>
      <c r="W70" s="821"/>
      <c r="X70" s="821"/>
      <c r="Y70" s="821"/>
      <c r="Z70" s="821"/>
      <c r="AA70" s="821">
        <v>1</v>
      </c>
      <c r="AB70" s="821"/>
      <c r="AC70" s="821"/>
      <c r="AD70" s="821"/>
      <c r="AE70" s="821"/>
      <c r="AF70" s="821">
        <v>1</v>
      </c>
      <c r="AG70" s="821"/>
      <c r="AH70" s="821"/>
      <c r="AI70" s="821"/>
      <c r="AJ70" s="821"/>
      <c r="AK70" s="821">
        <v>5</v>
      </c>
      <c r="AL70" s="821"/>
      <c r="AM70" s="821"/>
      <c r="AN70" s="821"/>
      <c r="AO70" s="821"/>
      <c r="AP70" s="821" t="s">
        <v>553</v>
      </c>
      <c r="AQ70" s="821"/>
      <c r="AR70" s="821"/>
      <c r="AS70" s="821"/>
      <c r="AT70" s="821"/>
      <c r="AU70" s="821" t="s">
        <v>551</v>
      </c>
      <c r="AV70" s="821"/>
      <c r="AW70" s="821"/>
      <c r="AX70" s="821"/>
      <c r="AY70" s="821"/>
      <c r="AZ70" s="867"/>
      <c r="BA70" s="867"/>
      <c r="BB70" s="867"/>
      <c r="BC70" s="867"/>
      <c r="BD70" s="868"/>
      <c r="BE70" s="218"/>
      <c r="BF70" s="218"/>
      <c r="BG70" s="218"/>
      <c r="BH70" s="218"/>
      <c r="BI70" s="218"/>
      <c r="BJ70" s="218"/>
      <c r="BK70" s="218"/>
      <c r="BL70" s="218"/>
      <c r="BM70" s="218"/>
      <c r="BN70" s="218"/>
      <c r="BO70" s="218"/>
      <c r="BP70" s="218"/>
      <c r="BQ70" s="215">
        <v>64</v>
      </c>
      <c r="BR70" s="220"/>
      <c r="BS70" s="853"/>
      <c r="BT70" s="854"/>
      <c r="BU70" s="854"/>
      <c r="BV70" s="854"/>
      <c r="BW70" s="854"/>
      <c r="BX70" s="854"/>
      <c r="BY70" s="854"/>
      <c r="BZ70" s="854"/>
      <c r="CA70" s="854"/>
      <c r="CB70" s="854"/>
      <c r="CC70" s="854"/>
      <c r="CD70" s="854"/>
      <c r="CE70" s="854"/>
      <c r="CF70" s="854"/>
      <c r="CG70" s="855"/>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199"/>
    </row>
    <row r="71" spans="1:131" s="200" customFormat="1" ht="26.25" customHeight="1" x14ac:dyDescent="0.15">
      <c r="A71" s="214">
        <v>4</v>
      </c>
      <c r="B71" s="863" t="s">
        <v>554</v>
      </c>
      <c r="C71" s="864"/>
      <c r="D71" s="864"/>
      <c r="E71" s="864"/>
      <c r="F71" s="864"/>
      <c r="G71" s="864"/>
      <c r="H71" s="864"/>
      <c r="I71" s="864"/>
      <c r="J71" s="864"/>
      <c r="K71" s="864"/>
      <c r="L71" s="864"/>
      <c r="M71" s="864"/>
      <c r="N71" s="864"/>
      <c r="O71" s="864"/>
      <c r="P71" s="865"/>
      <c r="Q71" s="866">
        <v>207</v>
      </c>
      <c r="R71" s="821"/>
      <c r="S71" s="821"/>
      <c r="T71" s="821"/>
      <c r="U71" s="821"/>
      <c r="V71" s="821">
        <v>179</v>
      </c>
      <c r="W71" s="821"/>
      <c r="X71" s="821"/>
      <c r="Y71" s="821"/>
      <c r="Z71" s="821"/>
      <c r="AA71" s="821">
        <v>29</v>
      </c>
      <c r="AB71" s="821"/>
      <c r="AC71" s="821"/>
      <c r="AD71" s="821"/>
      <c r="AE71" s="821"/>
      <c r="AF71" s="821">
        <v>29</v>
      </c>
      <c r="AG71" s="821"/>
      <c r="AH71" s="821"/>
      <c r="AI71" s="821"/>
      <c r="AJ71" s="821"/>
      <c r="AK71" s="821" t="s">
        <v>553</v>
      </c>
      <c r="AL71" s="821"/>
      <c r="AM71" s="821"/>
      <c r="AN71" s="821"/>
      <c r="AO71" s="821"/>
      <c r="AP71" s="821" t="s">
        <v>551</v>
      </c>
      <c r="AQ71" s="821"/>
      <c r="AR71" s="821"/>
      <c r="AS71" s="821"/>
      <c r="AT71" s="821"/>
      <c r="AU71" s="821" t="s">
        <v>551</v>
      </c>
      <c r="AV71" s="821"/>
      <c r="AW71" s="821"/>
      <c r="AX71" s="821"/>
      <c r="AY71" s="821"/>
      <c r="AZ71" s="867"/>
      <c r="BA71" s="867"/>
      <c r="BB71" s="867"/>
      <c r="BC71" s="867"/>
      <c r="BD71" s="868"/>
      <c r="BE71" s="218"/>
      <c r="BF71" s="218"/>
      <c r="BG71" s="218"/>
      <c r="BH71" s="218"/>
      <c r="BI71" s="218"/>
      <c r="BJ71" s="218"/>
      <c r="BK71" s="218"/>
      <c r="BL71" s="218"/>
      <c r="BM71" s="218"/>
      <c r="BN71" s="218"/>
      <c r="BO71" s="218"/>
      <c r="BP71" s="218"/>
      <c r="BQ71" s="215">
        <v>65</v>
      </c>
      <c r="BR71" s="220"/>
      <c r="BS71" s="853"/>
      <c r="BT71" s="854"/>
      <c r="BU71" s="854"/>
      <c r="BV71" s="854"/>
      <c r="BW71" s="854"/>
      <c r="BX71" s="854"/>
      <c r="BY71" s="854"/>
      <c r="BZ71" s="854"/>
      <c r="CA71" s="854"/>
      <c r="CB71" s="854"/>
      <c r="CC71" s="854"/>
      <c r="CD71" s="854"/>
      <c r="CE71" s="854"/>
      <c r="CF71" s="854"/>
      <c r="CG71" s="855"/>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199"/>
    </row>
    <row r="72" spans="1:131" s="200" customFormat="1" ht="26.25" customHeight="1" x14ac:dyDescent="0.15">
      <c r="A72" s="214">
        <v>5</v>
      </c>
      <c r="B72" s="863" t="s">
        <v>555</v>
      </c>
      <c r="C72" s="864"/>
      <c r="D72" s="864"/>
      <c r="E72" s="864"/>
      <c r="F72" s="864"/>
      <c r="G72" s="864"/>
      <c r="H72" s="864"/>
      <c r="I72" s="864"/>
      <c r="J72" s="864"/>
      <c r="K72" s="864"/>
      <c r="L72" s="864"/>
      <c r="M72" s="864"/>
      <c r="N72" s="864"/>
      <c r="O72" s="864"/>
      <c r="P72" s="865"/>
      <c r="Q72" s="866">
        <v>285</v>
      </c>
      <c r="R72" s="821"/>
      <c r="S72" s="821"/>
      <c r="T72" s="821"/>
      <c r="U72" s="821"/>
      <c r="V72" s="821">
        <v>267</v>
      </c>
      <c r="W72" s="821"/>
      <c r="X72" s="821"/>
      <c r="Y72" s="821"/>
      <c r="Z72" s="821"/>
      <c r="AA72" s="821">
        <v>18</v>
      </c>
      <c r="AB72" s="821"/>
      <c r="AC72" s="821"/>
      <c r="AD72" s="821"/>
      <c r="AE72" s="821"/>
      <c r="AF72" s="821">
        <v>18</v>
      </c>
      <c r="AG72" s="821"/>
      <c r="AH72" s="821"/>
      <c r="AI72" s="821"/>
      <c r="AJ72" s="821"/>
      <c r="AK72" s="821">
        <v>21</v>
      </c>
      <c r="AL72" s="821"/>
      <c r="AM72" s="821"/>
      <c r="AN72" s="821"/>
      <c r="AO72" s="821"/>
      <c r="AP72" s="821" t="s">
        <v>551</v>
      </c>
      <c r="AQ72" s="821"/>
      <c r="AR72" s="821"/>
      <c r="AS72" s="821"/>
      <c r="AT72" s="821"/>
      <c r="AU72" s="821" t="s">
        <v>551</v>
      </c>
      <c r="AV72" s="821"/>
      <c r="AW72" s="821"/>
      <c r="AX72" s="821"/>
      <c r="AY72" s="821"/>
      <c r="AZ72" s="867"/>
      <c r="BA72" s="867"/>
      <c r="BB72" s="867"/>
      <c r="BC72" s="867"/>
      <c r="BD72" s="868"/>
      <c r="BE72" s="218"/>
      <c r="BF72" s="218"/>
      <c r="BG72" s="218"/>
      <c r="BH72" s="218"/>
      <c r="BI72" s="218"/>
      <c r="BJ72" s="218"/>
      <c r="BK72" s="218"/>
      <c r="BL72" s="218"/>
      <c r="BM72" s="218"/>
      <c r="BN72" s="218"/>
      <c r="BO72" s="218"/>
      <c r="BP72" s="218"/>
      <c r="BQ72" s="215">
        <v>66</v>
      </c>
      <c r="BR72" s="220"/>
      <c r="BS72" s="853"/>
      <c r="BT72" s="854"/>
      <c r="BU72" s="854"/>
      <c r="BV72" s="854"/>
      <c r="BW72" s="854"/>
      <c r="BX72" s="854"/>
      <c r="BY72" s="854"/>
      <c r="BZ72" s="854"/>
      <c r="CA72" s="854"/>
      <c r="CB72" s="854"/>
      <c r="CC72" s="854"/>
      <c r="CD72" s="854"/>
      <c r="CE72" s="854"/>
      <c r="CF72" s="854"/>
      <c r="CG72" s="855"/>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199"/>
    </row>
    <row r="73" spans="1:131" s="200" customFormat="1" ht="26.25" customHeight="1" x14ac:dyDescent="0.15">
      <c r="A73" s="214">
        <v>6</v>
      </c>
      <c r="B73" s="863" t="s">
        <v>556</v>
      </c>
      <c r="C73" s="864"/>
      <c r="D73" s="864"/>
      <c r="E73" s="864"/>
      <c r="F73" s="864"/>
      <c r="G73" s="864"/>
      <c r="H73" s="864"/>
      <c r="I73" s="864"/>
      <c r="J73" s="864"/>
      <c r="K73" s="864"/>
      <c r="L73" s="864"/>
      <c r="M73" s="864"/>
      <c r="N73" s="864"/>
      <c r="O73" s="864"/>
      <c r="P73" s="865"/>
      <c r="Q73" s="866">
        <v>4119</v>
      </c>
      <c r="R73" s="821"/>
      <c r="S73" s="821"/>
      <c r="T73" s="821"/>
      <c r="U73" s="821"/>
      <c r="V73" s="821">
        <v>3887</v>
      </c>
      <c r="W73" s="821"/>
      <c r="X73" s="821"/>
      <c r="Y73" s="821"/>
      <c r="Z73" s="821"/>
      <c r="AA73" s="821">
        <v>232</v>
      </c>
      <c r="AB73" s="821"/>
      <c r="AC73" s="821"/>
      <c r="AD73" s="821"/>
      <c r="AE73" s="821"/>
      <c r="AF73" s="821">
        <v>67</v>
      </c>
      <c r="AG73" s="821"/>
      <c r="AH73" s="821"/>
      <c r="AI73" s="821"/>
      <c r="AJ73" s="821"/>
      <c r="AK73" s="821">
        <v>282</v>
      </c>
      <c r="AL73" s="821"/>
      <c r="AM73" s="821"/>
      <c r="AN73" s="821"/>
      <c r="AO73" s="821"/>
      <c r="AP73" s="821">
        <v>3888</v>
      </c>
      <c r="AQ73" s="821"/>
      <c r="AR73" s="821"/>
      <c r="AS73" s="821"/>
      <c r="AT73" s="821"/>
      <c r="AU73" s="821">
        <v>3529</v>
      </c>
      <c r="AV73" s="821"/>
      <c r="AW73" s="821"/>
      <c r="AX73" s="821"/>
      <c r="AY73" s="821"/>
      <c r="AZ73" s="867"/>
      <c r="BA73" s="867"/>
      <c r="BB73" s="867"/>
      <c r="BC73" s="867"/>
      <c r="BD73" s="868"/>
      <c r="BE73" s="218"/>
      <c r="BF73" s="218"/>
      <c r="BG73" s="218"/>
      <c r="BH73" s="218"/>
      <c r="BI73" s="218"/>
      <c r="BJ73" s="218"/>
      <c r="BK73" s="218"/>
      <c r="BL73" s="218"/>
      <c r="BM73" s="218"/>
      <c r="BN73" s="218"/>
      <c r="BO73" s="218"/>
      <c r="BP73" s="218"/>
      <c r="BQ73" s="215">
        <v>67</v>
      </c>
      <c r="BR73" s="220"/>
      <c r="BS73" s="853"/>
      <c r="BT73" s="854"/>
      <c r="BU73" s="854"/>
      <c r="BV73" s="854"/>
      <c r="BW73" s="854"/>
      <c r="BX73" s="854"/>
      <c r="BY73" s="854"/>
      <c r="BZ73" s="854"/>
      <c r="CA73" s="854"/>
      <c r="CB73" s="854"/>
      <c r="CC73" s="854"/>
      <c r="CD73" s="854"/>
      <c r="CE73" s="854"/>
      <c r="CF73" s="854"/>
      <c r="CG73" s="855"/>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199"/>
    </row>
    <row r="74" spans="1:131" s="200" customFormat="1" ht="26.25" customHeight="1" x14ac:dyDescent="0.15">
      <c r="A74" s="214">
        <v>7</v>
      </c>
      <c r="B74" s="863" t="s">
        <v>557</v>
      </c>
      <c r="C74" s="864"/>
      <c r="D74" s="864"/>
      <c r="E74" s="864"/>
      <c r="F74" s="864"/>
      <c r="G74" s="864"/>
      <c r="H74" s="864"/>
      <c r="I74" s="864"/>
      <c r="J74" s="864"/>
      <c r="K74" s="864"/>
      <c r="L74" s="864"/>
      <c r="M74" s="864"/>
      <c r="N74" s="864"/>
      <c r="O74" s="864"/>
      <c r="P74" s="865"/>
      <c r="Q74" s="866">
        <v>5411</v>
      </c>
      <c r="R74" s="821"/>
      <c r="S74" s="821"/>
      <c r="T74" s="821"/>
      <c r="U74" s="821"/>
      <c r="V74" s="821">
        <v>5183</v>
      </c>
      <c r="W74" s="821"/>
      <c r="X74" s="821"/>
      <c r="Y74" s="821"/>
      <c r="Z74" s="821"/>
      <c r="AA74" s="821">
        <v>229</v>
      </c>
      <c r="AB74" s="821"/>
      <c r="AC74" s="821"/>
      <c r="AD74" s="821"/>
      <c r="AE74" s="821"/>
      <c r="AF74" s="821">
        <v>186</v>
      </c>
      <c r="AG74" s="821"/>
      <c r="AH74" s="821"/>
      <c r="AI74" s="821"/>
      <c r="AJ74" s="821"/>
      <c r="AK74" s="821">
        <v>67</v>
      </c>
      <c r="AL74" s="821"/>
      <c r="AM74" s="821"/>
      <c r="AN74" s="821"/>
      <c r="AO74" s="821"/>
      <c r="AP74" s="821">
        <v>8581</v>
      </c>
      <c r="AQ74" s="821"/>
      <c r="AR74" s="821"/>
      <c r="AS74" s="821"/>
      <c r="AT74" s="821"/>
      <c r="AU74" s="821">
        <v>3036</v>
      </c>
      <c r="AV74" s="821"/>
      <c r="AW74" s="821"/>
      <c r="AX74" s="821"/>
      <c r="AY74" s="821"/>
      <c r="AZ74" s="867"/>
      <c r="BA74" s="867"/>
      <c r="BB74" s="867"/>
      <c r="BC74" s="867"/>
      <c r="BD74" s="868"/>
      <c r="BE74" s="218"/>
      <c r="BF74" s="218"/>
      <c r="BG74" s="218"/>
      <c r="BH74" s="218"/>
      <c r="BI74" s="218"/>
      <c r="BJ74" s="218"/>
      <c r="BK74" s="218"/>
      <c r="BL74" s="218"/>
      <c r="BM74" s="218"/>
      <c r="BN74" s="218"/>
      <c r="BO74" s="218"/>
      <c r="BP74" s="218"/>
      <c r="BQ74" s="215">
        <v>68</v>
      </c>
      <c r="BR74" s="220"/>
      <c r="BS74" s="853"/>
      <c r="BT74" s="854"/>
      <c r="BU74" s="854"/>
      <c r="BV74" s="854"/>
      <c r="BW74" s="854"/>
      <c r="BX74" s="854"/>
      <c r="BY74" s="854"/>
      <c r="BZ74" s="854"/>
      <c r="CA74" s="854"/>
      <c r="CB74" s="854"/>
      <c r="CC74" s="854"/>
      <c r="CD74" s="854"/>
      <c r="CE74" s="854"/>
      <c r="CF74" s="854"/>
      <c r="CG74" s="855"/>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199"/>
    </row>
    <row r="75" spans="1:131" s="200" customFormat="1" ht="26.25" customHeight="1" x14ac:dyDescent="0.15">
      <c r="A75" s="214">
        <v>8</v>
      </c>
      <c r="B75" s="863" t="s">
        <v>558</v>
      </c>
      <c r="C75" s="864"/>
      <c r="D75" s="864"/>
      <c r="E75" s="864"/>
      <c r="F75" s="864"/>
      <c r="G75" s="864"/>
      <c r="H75" s="864"/>
      <c r="I75" s="864"/>
      <c r="J75" s="864"/>
      <c r="K75" s="864"/>
      <c r="L75" s="864"/>
      <c r="M75" s="864"/>
      <c r="N75" s="864"/>
      <c r="O75" s="864"/>
      <c r="P75" s="865"/>
      <c r="Q75" s="869">
        <v>1683</v>
      </c>
      <c r="R75" s="870"/>
      <c r="S75" s="870"/>
      <c r="T75" s="870"/>
      <c r="U75" s="820"/>
      <c r="V75" s="871">
        <v>1561</v>
      </c>
      <c r="W75" s="870"/>
      <c r="X75" s="870"/>
      <c r="Y75" s="870"/>
      <c r="Z75" s="820"/>
      <c r="AA75" s="871">
        <v>122</v>
      </c>
      <c r="AB75" s="870"/>
      <c r="AC75" s="870"/>
      <c r="AD75" s="870"/>
      <c r="AE75" s="820"/>
      <c r="AF75" s="871">
        <v>20</v>
      </c>
      <c r="AG75" s="870"/>
      <c r="AH75" s="870"/>
      <c r="AI75" s="870"/>
      <c r="AJ75" s="820"/>
      <c r="AK75" s="871" t="s">
        <v>561</v>
      </c>
      <c r="AL75" s="870"/>
      <c r="AM75" s="870"/>
      <c r="AN75" s="870"/>
      <c r="AO75" s="820"/>
      <c r="AP75" s="871">
        <v>7999</v>
      </c>
      <c r="AQ75" s="870"/>
      <c r="AR75" s="870"/>
      <c r="AS75" s="870"/>
      <c r="AT75" s="820"/>
      <c r="AU75" s="871" t="s">
        <v>561</v>
      </c>
      <c r="AV75" s="870"/>
      <c r="AW75" s="870"/>
      <c r="AX75" s="870"/>
      <c r="AY75" s="820"/>
      <c r="AZ75" s="867"/>
      <c r="BA75" s="867"/>
      <c r="BB75" s="867"/>
      <c r="BC75" s="867"/>
      <c r="BD75" s="868"/>
      <c r="BE75" s="218"/>
      <c r="BF75" s="218"/>
      <c r="BG75" s="218"/>
      <c r="BH75" s="218"/>
      <c r="BI75" s="218"/>
      <c r="BJ75" s="218"/>
      <c r="BK75" s="218"/>
      <c r="BL75" s="218"/>
      <c r="BM75" s="218"/>
      <c r="BN75" s="218"/>
      <c r="BO75" s="218"/>
      <c r="BP75" s="218"/>
      <c r="BQ75" s="215">
        <v>69</v>
      </c>
      <c r="BR75" s="220"/>
      <c r="BS75" s="853"/>
      <c r="BT75" s="854"/>
      <c r="BU75" s="854"/>
      <c r="BV75" s="854"/>
      <c r="BW75" s="854"/>
      <c r="BX75" s="854"/>
      <c r="BY75" s="854"/>
      <c r="BZ75" s="854"/>
      <c r="CA75" s="854"/>
      <c r="CB75" s="854"/>
      <c r="CC75" s="854"/>
      <c r="CD75" s="854"/>
      <c r="CE75" s="854"/>
      <c r="CF75" s="854"/>
      <c r="CG75" s="855"/>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199"/>
    </row>
    <row r="76" spans="1:131" s="200" customFormat="1" ht="26.25" customHeight="1" x14ac:dyDescent="0.15">
      <c r="A76" s="214">
        <v>9</v>
      </c>
      <c r="B76" s="863" t="s">
        <v>559</v>
      </c>
      <c r="C76" s="864"/>
      <c r="D76" s="864"/>
      <c r="E76" s="864"/>
      <c r="F76" s="864"/>
      <c r="G76" s="864"/>
      <c r="H76" s="864"/>
      <c r="I76" s="864"/>
      <c r="J76" s="864"/>
      <c r="K76" s="864"/>
      <c r="L76" s="864"/>
      <c r="M76" s="864"/>
      <c r="N76" s="864"/>
      <c r="O76" s="864"/>
      <c r="P76" s="865"/>
      <c r="Q76" s="869">
        <v>271</v>
      </c>
      <c r="R76" s="870"/>
      <c r="S76" s="870"/>
      <c r="T76" s="870"/>
      <c r="U76" s="820"/>
      <c r="V76" s="871">
        <v>249</v>
      </c>
      <c r="W76" s="870"/>
      <c r="X76" s="870"/>
      <c r="Y76" s="870"/>
      <c r="Z76" s="820"/>
      <c r="AA76" s="871">
        <v>22</v>
      </c>
      <c r="AB76" s="870"/>
      <c r="AC76" s="870"/>
      <c r="AD76" s="870"/>
      <c r="AE76" s="820"/>
      <c r="AF76" s="871">
        <v>22</v>
      </c>
      <c r="AG76" s="870"/>
      <c r="AH76" s="870"/>
      <c r="AI76" s="870"/>
      <c r="AJ76" s="820"/>
      <c r="AK76" s="871" t="s">
        <v>561</v>
      </c>
      <c r="AL76" s="870"/>
      <c r="AM76" s="870"/>
      <c r="AN76" s="870"/>
      <c r="AO76" s="820"/>
      <c r="AP76" s="871" t="s">
        <v>561</v>
      </c>
      <c r="AQ76" s="870"/>
      <c r="AR76" s="870"/>
      <c r="AS76" s="870"/>
      <c r="AT76" s="820"/>
      <c r="AU76" s="871" t="s">
        <v>561</v>
      </c>
      <c r="AV76" s="870"/>
      <c r="AW76" s="870"/>
      <c r="AX76" s="870"/>
      <c r="AY76" s="820"/>
      <c r="AZ76" s="867"/>
      <c r="BA76" s="867"/>
      <c r="BB76" s="867"/>
      <c r="BC76" s="867"/>
      <c r="BD76" s="868"/>
      <c r="BE76" s="218"/>
      <c r="BF76" s="218"/>
      <c r="BG76" s="218"/>
      <c r="BH76" s="218"/>
      <c r="BI76" s="218"/>
      <c r="BJ76" s="218"/>
      <c r="BK76" s="218"/>
      <c r="BL76" s="218"/>
      <c r="BM76" s="218"/>
      <c r="BN76" s="218"/>
      <c r="BO76" s="218"/>
      <c r="BP76" s="218"/>
      <c r="BQ76" s="215">
        <v>70</v>
      </c>
      <c r="BR76" s="220"/>
      <c r="BS76" s="853"/>
      <c r="BT76" s="854"/>
      <c r="BU76" s="854"/>
      <c r="BV76" s="854"/>
      <c r="BW76" s="854"/>
      <c r="BX76" s="854"/>
      <c r="BY76" s="854"/>
      <c r="BZ76" s="854"/>
      <c r="CA76" s="854"/>
      <c r="CB76" s="854"/>
      <c r="CC76" s="854"/>
      <c r="CD76" s="854"/>
      <c r="CE76" s="854"/>
      <c r="CF76" s="854"/>
      <c r="CG76" s="855"/>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199"/>
    </row>
    <row r="77" spans="1:131" s="200" customFormat="1" ht="26.25" customHeight="1" x14ac:dyDescent="0.15">
      <c r="A77" s="214">
        <v>10</v>
      </c>
      <c r="B77" s="863" t="s">
        <v>560</v>
      </c>
      <c r="C77" s="864"/>
      <c r="D77" s="864"/>
      <c r="E77" s="864"/>
      <c r="F77" s="864"/>
      <c r="G77" s="864"/>
      <c r="H77" s="864"/>
      <c r="I77" s="864"/>
      <c r="J77" s="864"/>
      <c r="K77" s="864"/>
      <c r="L77" s="864"/>
      <c r="M77" s="864"/>
      <c r="N77" s="864"/>
      <c r="O77" s="864"/>
      <c r="P77" s="865"/>
      <c r="Q77" s="869">
        <v>142626</v>
      </c>
      <c r="R77" s="870"/>
      <c r="S77" s="870"/>
      <c r="T77" s="870"/>
      <c r="U77" s="820"/>
      <c r="V77" s="871">
        <v>136995</v>
      </c>
      <c r="W77" s="870"/>
      <c r="X77" s="870"/>
      <c r="Y77" s="870"/>
      <c r="Z77" s="820"/>
      <c r="AA77" s="871">
        <v>5631</v>
      </c>
      <c r="AB77" s="870"/>
      <c r="AC77" s="870"/>
      <c r="AD77" s="870"/>
      <c r="AE77" s="820"/>
      <c r="AF77" s="871">
        <v>5631</v>
      </c>
      <c r="AG77" s="870"/>
      <c r="AH77" s="870"/>
      <c r="AI77" s="870"/>
      <c r="AJ77" s="820"/>
      <c r="AK77" s="871" t="s">
        <v>561</v>
      </c>
      <c r="AL77" s="870"/>
      <c r="AM77" s="870"/>
      <c r="AN77" s="870"/>
      <c r="AO77" s="820"/>
      <c r="AP77" s="871" t="s">
        <v>561</v>
      </c>
      <c r="AQ77" s="870"/>
      <c r="AR77" s="870"/>
      <c r="AS77" s="870"/>
      <c r="AT77" s="820"/>
      <c r="AU77" s="871" t="s">
        <v>561</v>
      </c>
      <c r="AV77" s="870"/>
      <c r="AW77" s="870"/>
      <c r="AX77" s="870"/>
      <c r="AY77" s="820"/>
      <c r="AZ77" s="867"/>
      <c r="BA77" s="867"/>
      <c r="BB77" s="867"/>
      <c r="BC77" s="867"/>
      <c r="BD77" s="868"/>
      <c r="BE77" s="218"/>
      <c r="BF77" s="218"/>
      <c r="BG77" s="218"/>
      <c r="BH77" s="218"/>
      <c r="BI77" s="218"/>
      <c r="BJ77" s="218"/>
      <c r="BK77" s="218"/>
      <c r="BL77" s="218"/>
      <c r="BM77" s="218"/>
      <c r="BN77" s="218"/>
      <c r="BO77" s="218"/>
      <c r="BP77" s="218"/>
      <c r="BQ77" s="215">
        <v>71</v>
      </c>
      <c r="BR77" s="220"/>
      <c r="BS77" s="853"/>
      <c r="BT77" s="854"/>
      <c r="BU77" s="854"/>
      <c r="BV77" s="854"/>
      <c r="BW77" s="854"/>
      <c r="BX77" s="854"/>
      <c r="BY77" s="854"/>
      <c r="BZ77" s="854"/>
      <c r="CA77" s="854"/>
      <c r="CB77" s="854"/>
      <c r="CC77" s="854"/>
      <c r="CD77" s="854"/>
      <c r="CE77" s="854"/>
      <c r="CF77" s="854"/>
      <c r="CG77" s="855"/>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199"/>
    </row>
    <row r="78" spans="1:131" s="200" customFormat="1" ht="26.25" customHeight="1" x14ac:dyDescent="0.15">
      <c r="A78" s="214">
        <v>11</v>
      </c>
      <c r="B78" s="863"/>
      <c r="C78" s="864"/>
      <c r="D78" s="864"/>
      <c r="E78" s="864"/>
      <c r="F78" s="864"/>
      <c r="G78" s="864"/>
      <c r="H78" s="864"/>
      <c r="I78" s="864"/>
      <c r="J78" s="864"/>
      <c r="K78" s="864"/>
      <c r="L78" s="864"/>
      <c r="M78" s="864"/>
      <c r="N78" s="864"/>
      <c r="O78" s="864"/>
      <c r="P78" s="865"/>
      <c r="Q78" s="866"/>
      <c r="R78" s="821"/>
      <c r="S78" s="821"/>
      <c r="T78" s="821"/>
      <c r="U78" s="821"/>
      <c r="V78" s="821"/>
      <c r="W78" s="821"/>
      <c r="X78" s="821"/>
      <c r="Y78" s="821"/>
      <c r="Z78" s="821"/>
      <c r="AA78" s="821"/>
      <c r="AB78" s="821"/>
      <c r="AC78" s="821"/>
      <c r="AD78" s="821"/>
      <c r="AE78" s="821"/>
      <c r="AF78" s="821"/>
      <c r="AG78" s="821"/>
      <c r="AH78" s="821"/>
      <c r="AI78" s="821"/>
      <c r="AJ78" s="821"/>
      <c r="AK78" s="821"/>
      <c r="AL78" s="821"/>
      <c r="AM78" s="821"/>
      <c r="AN78" s="821"/>
      <c r="AO78" s="821"/>
      <c r="AP78" s="821"/>
      <c r="AQ78" s="821"/>
      <c r="AR78" s="821"/>
      <c r="AS78" s="821"/>
      <c r="AT78" s="821"/>
      <c r="AU78" s="821"/>
      <c r="AV78" s="821"/>
      <c r="AW78" s="821"/>
      <c r="AX78" s="821"/>
      <c r="AY78" s="821"/>
      <c r="AZ78" s="867"/>
      <c r="BA78" s="867"/>
      <c r="BB78" s="867"/>
      <c r="BC78" s="867"/>
      <c r="BD78" s="868"/>
      <c r="BE78" s="218"/>
      <c r="BF78" s="218"/>
      <c r="BG78" s="218"/>
      <c r="BH78" s="218"/>
      <c r="BI78" s="218"/>
      <c r="BJ78" s="221"/>
      <c r="BK78" s="221"/>
      <c r="BL78" s="221"/>
      <c r="BM78" s="221"/>
      <c r="BN78" s="221"/>
      <c r="BO78" s="218"/>
      <c r="BP78" s="218"/>
      <c r="BQ78" s="215">
        <v>72</v>
      </c>
      <c r="BR78" s="220"/>
      <c r="BS78" s="853"/>
      <c r="BT78" s="854"/>
      <c r="BU78" s="854"/>
      <c r="BV78" s="854"/>
      <c r="BW78" s="854"/>
      <c r="BX78" s="854"/>
      <c r="BY78" s="854"/>
      <c r="BZ78" s="854"/>
      <c r="CA78" s="854"/>
      <c r="CB78" s="854"/>
      <c r="CC78" s="854"/>
      <c r="CD78" s="854"/>
      <c r="CE78" s="854"/>
      <c r="CF78" s="854"/>
      <c r="CG78" s="855"/>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199"/>
    </row>
    <row r="79" spans="1:131" s="200" customFormat="1" ht="26.25" customHeight="1" x14ac:dyDescent="0.15">
      <c r="A79" s="214">
        <v>12</v>
      </c>
      <c r="B79" s="863"/>
      <c r="C79" s="864"/>
      <c r="D79" s="864"/>
      <c r="E79" s="864"/>
      <c r="F79" s="864"/>
      <c r="G79" s="864"/>
      <c r="H79" s="864"/>
      <c r="I79" s="864"/>
      <c r="J79" s="864"/>
      <c r="K79" s="864"/>
      <c r="L79" s="864"/>
      <c r="M79" s="864"/>
      <c r="N79" s="864"/>
      <c r="O79" s="864"/>
      <c r="P79" s="865"/>
      <c r="Q79" s="866"/>
      <c r="R79" s="821"/>
      <c r="S79" s="821"/>
      <c r="T79" s="821"/>
      <c r="U79" s="821"/>
      <c r="V79" s="821"/>
      <c r="W79" s="821"/>
      <c r="X79" s="821"/>
      <c r="Y79" s="821"/>
      <c r="Z79" s="821"/>
      <c r="AA79" s="821"/>
      <c r="AB79" s="821"/>
      <c r="AC79" s="821"/>
      <c r="AD79" s="821"/>
      <c r="AE79" s="821"/>
      <c r="AF79" s="821"/>
      <c r="AG79" s="821"/>
      <c r="AH79" s="821"/>
      <c r="AI79" s="821"/>
      <c r="AJ79" s="821"/>
      <c r="AK79" s="821"/>
      <c r="AL79" s="821"/>
      <c r="AM79" s="821"/>
      <c r="AN79" s="821"/>
      <c r="AO79" s="821"/>
      <c r="AP79" s="821"/>
      <c r="AQ79" s="821"/>
      <c r="AR79" s="821"/>
      <c r="AS79" s="821"/>
      <c r="AT79" s="821"/>
      <c r="AU79" s="821"/>
      <c r="AV79" s="821"/>
      <c r="AW79" s="821"/>
      <c r="AX79" s="821"/>
      <c r="AY79" s="821"/>
      <c r="AZ79" s="867"/>
      <c r="BA79" s="867"/>
      <c r="BB79" s="867"/>
      <c r="BC79" s="867"/>
      <c r="BD79" s="868"/>
      <c r="BE79" s="218"/>
      <c r="BF79" s="218"/>
      <c r="BG79" s="218"/>
      <c r="BH79" s="218"/>
      <c r="BI79" s="218"/>
      <c r="BJ79" s="221"/>
      <c r="BK79" s="221"/>
      <c r="BL79" s="221"/>
      <c r="BM79" s="221"/>
      <c r="BN79" s="221"/>
      <c r="BO79" s="218"/>
      <c r="BP79" s="218"/>
      <c r="BQ79" s="215">
        <v>73</v>
      </c>
      <c r="BR79" s="220"/>
      <c r="BS79" s="853"/>
      <c r="BT79" s="854"/>
      <c r="BU79" s="854"/>
      <c r="BV79" s="854"/>
      <c r="BW79" s="854"/>
      <c r="BX79" s="854"/>
      <c r="BY79" s="854"/>
      <c r="BZ79" s="854"/>
      <c r="CA79" s="854"/>
      <c r="CB79" s="854"/>
      <c r="CC79" s="854"/>
      <c r="CD79" s="854"/>
      <c r="CE79" s="854"/>
      <c r="CF79" s="854"/>
      <c r="CG79" s="855"/>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199"/>
    </row>
    <row r="80" spans="1:131" s="200" customFormat="1" ht="26.25" customHeight="1" x14ac:dyDescent="0.15">
      <c r="A80" s="214">
        <v>13</v>
      </c>
      <c r="B80" s="863"/>
      <c r="C80" s="864"/>
      <c r="D80" s="864"/>
      <c r="E80" s="864"/>
      <c r="F80" s="864"/>
      <c r="G80" s="864"/>
      <c r="H80" s="864"/>
      <c r="I80" s="864"/>
      <c r="J80" s="864"/>
      <c r="K80" s="864"/>
      <c r="L80" s="864"/>
      <c r="M80" s="864"/>
      <c r="N80" s="864"/>
      <c r="O80" s="864"/>
      <c r="P80" s="865"/>
      <c r="Q80" s="866"/>
      <c r="R80" s="821"/>
      <c r="S80" s="821"/>
      <c r="T80" s="821"/>
      <c r="U80" s="821"/>
      <c r="V80" s="821"/>
      <c r="W80" s="821"/>
      <c r="X80" s="821"/>
      <c r="Y80" s="821"/>
      <c r="Z80" s="821"/>
      <c r="AA80" s="821"/>
      <c r="AB80" s="821"/>
      <c r="AC80" s="821"/>
      <c r="AD80" s="821"/>
      <c r="AE80" s="821"/>
      <c r="AF80" s="821"/>
      <c r="AG80" s="821"/>
      <c r="AH80" s="821"/>
      <c r="AI80" s="821"/>
      <c r="AJ80" s="821"/>
      <c r="AK80" s="821"/>
      <c r="AL80" s="821"/>
      <c r="AM80" s="821"/>
      <c r="AN80" s="821"/>
      <c r="AO80" s="821"/>
      <c r="AP80" s="821"/>
      <c r="AQ80" s="821"/>
      <c r="AR80" s="821"/>
      <c r="AS80" s="821"/>
      <c r="AT80" s="821"/>
      <c r="AU80" s="821"/>
      <c r="AV80" s="821"/>
      <c r="AW80" s="821"/>
      <c r="AX80" s="821"/>
      <c r="AY80" s="821"/>
      <c r="AZ80" s="867"/>
      <c r="BA80" s="867"/>
      <c r="BB80" s="867"/>
      <c r="BC80" s="867"/>
      <c r="BD80" s="868"/>
      <c r="BE80" s="218"/>
      <c r="BF80" s="218"/>
      <c r="BG80" s="218"/>
      <c r="BH80" s="218"/>
      <c r="BI80" s="218"/>
      <c r="BJ80" s="218"/>
      <c r="BK80" s="218"/>
      <c r="BL80" s="218"/>
      <c r="BM80" s="218"/>
      <c r="BN80" s="218"/>
      <c r="BO80" s="218"/>
      <c r="BP80" s="218"/>
      <c r="BQ80" s="215">
        <v>74</v>
      </c>
      <c r="BR80" s="220"/>
      <c r="BS80" s="853"/>
      <c r="BT80" s="854"/>
      <c r="BU80" s="854"/>
      <c r="BV80" s="854"/>
      <c r="BW80" s="854"/>
      <c r="BX80" s="854"/>
      <c r="BY80" s="854"/>
      <c r="BZ80" s="854"/>
      <c r="CA80" s="854"/>
      <c r="CB80" s="854"/>
      <c r="CC80" s="854"/>
      <c r="CD80" s="854"/>
      <c r="CE80" s="854"/>
      <c r="CF80" s="854"/>
      <c r="CG80" s="855"/>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199"/>
    </row>
    <row r="81" spans="1:131" s="200" customFormat="1" ht="26.25" customHeight="1" x14ac:dyDescent="0.15">
      <c r="A81" s="214">
        <v>14</v>
      </c>
      <c r="B81" s="863"/>
      <c r="C81" s="864"/>
      <c r="D81" s="864"/>
      <c r="E81" s="864"/>
      <c r="F81" s="864"/>
      <c r="G81" s="864"/>
      <c r="H81" s="864"/>
      <c r="I81" s="864"/>
      <c r="J81" s="864"/>
      <c r="K81" s="864"/>
      <c r="L81" s="864"/>
      <c r="M81" s="864"/>
      <c r="N81" s="864"/>
      <c r="O81" s="864"/>
      <c r="P81" s="865"/>
      <c r="Q81" s="866"/>
      <c r="R81" s="821"/>
      <c r="S81" s="821"/>
      <c r="T81" s="821"/>
      <c r="U81" s="821"/>
      <c r="V81" s="821"/>
      <c r="W81" s="821"/>
      <c r="X81" s="821"/>
      <c r="Y81" s="821"/>
      <c r="Z81" s="821"/>
      <c r="AA81" s="821"/>
      <c r="AB81" s="821"/>
      <c r="AC81" s="821"/>
      <c r="AD81" s="821"/>
      <c r="AE81" s="821"/>
      <c r="AF81" s="821"/>
      <c r="AG81" s="821"/>
      <c r="AH81" s="821"/>
      <c r="AI81" s="821"/>
      <c r="AJ81" s="821"/>
      <c r="AK81" s="821"/>
      <c r="AL81" s="821"/>
      <c r="AM81" s="821"/>
      <c r="AN81" s="821"/>
      <c r="AO81" s="821"/>
      <c r="AP81" s="821"/>
      <c r="AQ81" s="821"/>
      <c r="AR81" s="821"/>
      <c r="AS81" s="821"/>
      <c r="AT81" s="821"/>
      <c r="AU81" s="821"/>
      <c r="AV81" s="821"/>
      <c r="AW81" s="821"/>
      <c r="AX81" s="821"/>
      <c r="AY81" s="821"/>
      <c r="AZ81" s="867"/>
      <c r="BA81" s="867"/>
      <c r="BB81" s="867"/>
      <c r="BC81" s="867"/>
      <c r="BD81" s="868"/>
      <c r="BE81" s="218"/>
      <c r="BF81" s="218"/>
      <c r="BG81" s="218"/>
      <c r="BH81" s="218"/>
      <c r="BI81" s="218"/>
      <c r="BJ81" s="218"/>
      <c r="BK81" s="218"/>
      <c r="BL81" s="218"/>
      <c r="BM81" s="218"/>
      <c r="BN81" s="218"/>
      <c r="BO81" s="218"/>
      <c r="BP81" s="218"/>
      <c r="BQ81" s="215">
        <v>75</v>
      </c>
      <c r="BR81" s="220"/>
      <c r="BS81" s="853"/>
      <c r="BT81" s="854"/>
      <c r="BU81" s="854"/>
      <c r="BV81" s="854"/>
      <c r="BW81" s="854"/>
      <c r="BX81" s="854"/>
      <c r="BY81" s="854"/>
      <c r="BZ81" s="854"/>
      <c r="CA81" s="854"/>
      <c r="CB81" s="854"/>
      <c r="CC81" s="854"/>
      <c r="CD81" s="854"/>
      <c r="CE81" s="854"/>
      <c r="CF81" s="854"/>
      <c r="CG81" s="855"/>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199"/>
    </row>
    <row r="82" spans="1:131" s="200" customFormat="1" ht="26.25" customHeight="1" x14ac:dyDescent="0.15">
      <c r="A82" s="214">
        <v>15</v>
      </c>
      <c r="B82" s="863"/>
      <c r="C82" s="864"/>
      <c r="D82" s="864"/>
      <c r="E82" s="864"/>
      <c r="F82" s="864"/>
      <c r="G82" s="864"/>
      <c r="H82" s="864"/>
      <c r="I82" s="864"/>
      <c r="J82" s="864"/>
      <c r="K82" s="864"/>
      <c r="L82" s="864"/>
      <c r="M82" s="864"/>
      <c r="N82" s="864"/>
      <c r="O82" s="864"/>
      <c r="P82" s="865"/>
      <c r="Q82" s="866"/>
      <c r="R82" s="821"/>
      <c r="S82" s="821"/>
      <c r="T82" s="821"/>
      <c r="U82" s="821"/>
      <c r="V82" s="821"/>
      <c r="W82" s="821"/>
      <c r="X82" s="821"/>
      <c r="Y82" s="821"/>
      <c r="Z82" s="821"/>
      <c r="AA82" s="821"/>
      <c r="AB82" s="821"/>
      <c r="AC82" s="821"/>
      <c r="AD82" s="821"/>
      <c r="AE82" s="821"/>
      <c r="AF82" s="821"/>
      <c r="AG82" s="821"/>
      <c r="AH82" s="821"/>
      <c r="AI82" s="821"/>
      <c r="AJ82" s="821"/>
      <c r="AK82" s="821"/>
      <c r="AL82" s="821"/>
      <c r="AM82" s="821"/>
      <c r="AN82" s="821"/>
      <c r="AO82" s="821"/>
      <c r="AP82" s="821"/>
      <c r="AQ82" s="821"/>
      <c r="AR82" s="821"/>
      <c r="AS82" s="821"/>
      <c r="AT82" s="821"/>
      <c r="AU82" s="821"/>
      <c r="AV82" s="821"/>
      <c r="AW82" s="821"/>
      <c r="AX82" s="821"/>
      <c r="AY82" s="821"/>
      <c r="AZ82" s="867"/>
      <c r="BA82" s="867"/>
      <c r="BB82" s="867"/>
      <c r="BC82" s="867"/>
      <c r="BD82" s="868"/>
      <c r="BE82" s="218"/>
      <c r="BF82" s="218"/>
      <c r="BG82" s="218"/>
      <c r="BH82" s="218"/>
      <c r="BI82" s="218"/>
      <c r="BJ82" s="218"/>
      <c r="BK82" s="218"/>
      <c r="BL82" s="218"/>
      <c r="BM82" s="218"/>
      <c r="BN82" s="218"/>
      <c r="BO82" s="218"/>
      <c r="BP82" s="218"/>
      <c r="BQ82" s="215">
        <v>76</v>
      </c>
      <c r="BR82" s="220"/>
      <c r="BS82" s="853"/>
      <c r="BT82" s="854"/>
      <c r="BU82" s="854"/>
      <c r="BV82" s="854"/>
      <c r="BW82" s="854"/>
      <c r="BX82" s="854"/>
      <c r="BY82" s="854"/>
      <c r="BZ82" s="854"/>
      <c r="CA82" s="854"/>
      <c r="CB82" s="854"/>
      <c r="CC82" s="854"/>
      <c r="CD82" s="854"/>
      <c r="CE82" s="854"/>
      <c r="CF82" s="854"/>
      <c r="CG82" s="855"/>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199"/>
    </row>
    <row r="83" spans="1:131" s="200" customFormat="1" ht="26.25" customHeight="1" x14ac:dyDescent="0.15">
      <c r="A83" s="214">
        <v>16</v>
      </c>
      <c r="B83" s="863"/>
      <c r="C83" s="864"/>
      <c r="D83" s="864"/>
      <c r="E83" s="864"/>
      <c r="F83" s="864"/>
      <c r="G83" s="864"/>
      <c r="H83" s="864"/>
      <c r="I83" s="864"/>
      <c r="J83" s="864"/>
      <c r="K83" s="864"/>
      <c r="L83" s="864"/>
      <c r="M83" s="864"/>
      <c r="N83" s="864"/>
      <c r="O83" s="864"/>
      <c r="P83" s="865"/>
      <c r="Q83" s="866"/>
      <c r="R83" s="821"/>
      <c r="S83" s="821"/>
      <c r="T83" s="821"/>
      <c r="U83" s="821"/>
      <c r="V83" s="821"/>
      <c r="W83" s="821"/>
      <c r="X83" s="821"/>
      <c r="Y83" s="821"/>
      <c r="Z83" s="821"/>
      <c r="AA83" s="821"/>
      <c r="AB83" s="821"/>
      <c r="AC83" s="821"/>
      <c r="AD83" s="821"/>
      <c r="AE83" s="821"/>
      <c r="AF83" s="821"/>
      <c r="AG83" s="821"/>
      <c r="AH83" s="821"/>
      <c r="AI83" s="821"/>
      <c r="AJ83" s="821"/>
      <c r="AK83" s="821"/>
      <c r="AL83" s="821"/>
      <c r="AM83" s="821"/>
      <c r="AN83" s="821"/>
      <c r="AO83" s="821"/>
      <c r="AP83" s="821"/>
      <c r="AQ83" s="821"/>
      <c r="AR83" s="821"/>
      <c r="AS83" s="821"/>
      <c r="AT83" s="821"/>
      <c r="AU83" s="821"/>
      <c r="AV83" s="821"/>
      <c r="AW83" s="821"/>
      <c r="AX83" s="821"/>
      <c r="AY83" s="821"/>
      <c r="AZ83" s="867"/>
      <c r="BA83" s="867"/>
      <c r="BB83" s="867"/>
      <c r="BC83" s="867"/>
      <c r="BD83" s="868"/>
      <c r="BE83" s="218"/>
      <c r="BF83" s="218"/>
      <c r="BG83" s="218"/>
      <c r="BH83" s="218"/>
      <c r="BI83" s="218"/>
      <c r="BJ83" s="218"/>
      <c r="BK83" s="218"/>
      <c r="BL83" s="218"/>
      <c r="BM83" s="218"/>
      <c r="BN83" s="218"/>
      <c r="BO83" s="218"/>
      <c r="BP83" s="218"/>
      <c r="BQ83" s="215">
        <v>77</v>
      </c>
      <c r="BR83" s="220"/>
      <c r="BS83" s="853"/>
      <c r="BT83" s="854"/>
      <c r="BU83" s="854"/>
      <c r="BV83" s="854"/>
      <c r="BW83" s="854"/>
      <c r="BX83" s="854"/>
      <c r="BY83" s="854"/>
      <c r="BZ83" s="854"/>
      <c r="CA83" s="854"/>
      <c r="CB83" s="854"/>
      <c r="CC83" s="854"/>
      <c r="CD83" s="854"/>
      <c r="CE83" s="854"/>
      <c r="CF83" s="854"/>
      <c r="CG83" s="855"/>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199"/>
    </row>
    <row r="84" spans="1:131" s="200" customFormat="1" ht="26.25" customHeight="1" x14ac:dyDescent="0.15">
      <c r="A84" s="214">
        <v>17</v>
      </c>
      <c r="B84" s="863"/>
      <c r="C84" s="864"/>
      <c r="D84" s="864"/>
      <c r="E84" s="864"/>
      <c r="F84" s="864"/>
      <c r="G84" s="864"/>
      <c r="H84" s="864"/>
      <c r="I84" s="864"/>
      <c r="J84" s="864"/>
      <c r="K84" s="864"/>
      <c r="L84" s="864"/>
      <c r="M84" s="864"/>
      <c r="N84" s="864"/>
      <c r="O84" s="864"/>
      <c r="P84" s="865"/>
      <c r="Q84" s="866"/>
      <c r="R84" s="821"/>
      <c r="S84" s="821"/>
      <c r="T84" s="821"/>
      <c r="U84" s="821"/>
      <c r="V84" s="821"/>
      <c r="W84" s="821"/>
      <c r="X84" s="821"/>
      <c r="Y84" s="821"/>
      <c r="Z84" s="821"/>
      <c r="AA84" s="821"/>
      <c r="AB84" s="821"/>
      <c r="AC84" s="821"/>
      <c r="AD84" s="821"/>
      <c r="AE84" s="821"/>
      <c r="AF84" s="821"/>
      <c r="AG84" s="821"/>
      <c r="AH84" s="821"/>
      <c r="AI84" s="821"/>
      <c r="AJ84" s="821"/>
      <c r="AK84" s="821"/>
      <c r="AL84" s="821"/>
      <c r="AM84" s="821"/>
      <c r="AN84" s="821"/>
      <c r="AO84" s="821"/>
      <c r="AP84" s="821"/>
      <c r="AQ84" s="821"/>
      <c r="AR84" s="821"/>
      <c r="AS84" s="821"/>
      <c r="AT84" s="821"/>
      <c r="AU84" s="821"/>
      <c r="AV84" s="821"/>
      <c r="AW84" s="821"/>
      <c r="AX84" s="821"/>
      <c r="AY84" s="821"/>
      <c r="AZ84" s="867"/>
      <c r="BA84" s="867"/>
      <c r="BB84" s="867"/>
      <c r="BC84" s="867"/>
      <c r="BD84" s="868"/>
      <c r="BE84" s="218"/>
      <c r="BF84" s="218"/>
      <c r="BG84" s="218"/>
      <c r="BH84" s="218"/>
      <c r="BI84" s="218"/>
      <c r="BJ84" s="218"/>
      <c r="BK84" s="218"/>
      <c r="BL84" s="218"/>
      <c r="BM84" s="218"/>
      <c r="BN84" s="218"/>
      <c r="BO84" s="218"/>
      <c r="BP84" s="218"/>
      <c r="BQ84" s="215">
        <v>78</v>
      </c>
      <c r="BR84" s="220"/>
      <c r="BS84" s="853"/>
      <c r="BT84" s="854"/>
      <c r="BU84" s="854"/>
      <c r="BV84" s="854"/>
      <c r="BW84" s="854"/>
      <c r="BX84" s="854"/>
      <c r="BY84" s="854"/>
      <c r="BZ84" s="854"/>
      <c r="CA84" s="854"/>
      <c r="CB84" s="854"/>
      <c r="CC84" s="854"/>
      <c r="CD84" s="854"/>
      <c r="CE84" s="854"/>
      <c r="CF84" s="854"/>
      <c r="CG84" s="855"/>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199"/>
    </row>
    <row r="85" spans="1:131" s="200" customFormat="1" ht="26.25" customHeight="1" x14ac:dyDescent="0.15">
      <c r="A85" s="214">
        <v>18</v>
      </c>
      <c r="B85" s="863"/>
      <c r="C85" s="864"/>
      <c r="D85" s="864"/>
      <c r="E85" s="864"/>
      <c r="F85" s="864"/>
      <c r="G85" s="864"/>
      <c r="H85" s="864"/>
      <c r="I85" s="864"/>
      <c r="J85" s="864"/>
      <c r="K85" s="864"/>
      <c r="L85" s="864"/>
      <c r="M85" s="864"/>
      <c r="N85" s="864"/>
      <c r="O85" s="864"/>
      <c r="P85" s="865"/>
      <c r="Q85" s="866"/>
      <c r="R85" s="821"/>
      <c r="S85" s="821"/>
      <c r="T85" s="821"/>
      <c r="U85" s="821"/>
      <c r="V85" s="821"/>
      <c r="W85" s="821"/>
      <c r="X85" s="821"/>
      <c r="Y85" s="821"/>
      <c r="Z85" s="821"/>
      <c r="AA85" s="821"/>
      <c r="AB85" s="821"/>
      <c r="AC85" s="821"/>
      <c r="AD85" s="821"/>
      <c r="AE85" s="821"/>
      <c r="AF85" s="821"/>
      <c r="AG85" s="821"/>
      <c r="AH85" s="821"/>
      <c r="AI85" s="821"/>
      <c r="AJ85" s="821"/>
      <c r="AK85" s="821"/>
      <c r="AL85" s="821"/>
      <c r="AM85" s="821"/>
      <c r="AN85" s="821"/>
      <c r="AO85" s="821"/>
      <c r="AP85" s="821"/>
      <c r="AQ85" s="821"/>
      <c r="AR85" s="821"/>
      <c r="AS85" s="821"/>
      <c r="AT85" s="821"/>
      <c r="AU85" s="821"/>
      <c r="AV85" s="821"/>
      <c r="AW85" s="821"/>
      <c r="AX85" s="821"/>
      <c r="AY85" s="821"/>
      <c r="AZ85" s="867"/>
      <c r="BA85" s="867"/>
      <c r="BB85" s="867"/>
      <c r="BC85" s="867"/>
      <c r="BD85" s="868"/>
      <c r="BE85" s="218"/>
      <c r="BF85" s="218"/>
      <c r="BG85" s="218"/>
      <c r="BH85" s="218"/>
      <c r="BI85" s="218"/>
      <c r="BJ85" s="218"/>
      <c r="BK85" s="218"/>
      <c r="BL85" s="218"/>
      <c r="BM85" s="218"/>
      <c r="BN85" s="218"/>
      <c r="BO85" s="218"/>
      <c r="BP85" s="218"/>
      <c r="BQ85" s="215">
        <v>79</v>
      </c>
      <c r="BR85" s="220"/>
      <c r="BS85" s="853"/>
      <c r="BT85" s="854"/>
      <c r="BU85" s="854"/>
      <c r="BV85" s="854"/>
      <c r="BW85" s="854"/>
      <c r="BX85" s="854"/>
      <c r="BY85" s="854"/>
      <c r="BZ85" s="854"/>
      <c r="CA85" s="854"/>
      <c r="CB85" s="854"/>
      <c r="CC85" s="854"/>
      <c r="CD85" s="854"/>
      <c r="CE85" s="854"/>
      <c r="CF85" s="854"/>
      <c r="CG85" s="855"/>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199"/>
    </row>
    <row r="86" spans="1:131" s="200" customFormat="1" ht="26.25" customHeight="1" x14ac:dyDescent="0.15">
      <c r="A86" s="214">
        <v>19</v>
      </c>
      <c r="B86" s="863"/>
      <c r="C86" s="864"/>
      <c r="D86" s="864"/>
      <c r="E86" s="864"/>
      <c r="F86" s="864"/>
      <c r="G86" s="864"/>
      <c r="H86" s="864"/>
      <c r="I86" s="864"/>
      <c r="J86" s="864"/>
      <c r="K86" s="864"/>
      <c r="L86" s="864"/>
      <c r="M86" s="864"/>
      <c r="N86" s="864"/>
      <c r="O86" s="864"/>
      <c r="P86" s="865"/>
      <c r="Q86" s="866"/>
      <c r="R86" s="821"/>
      <c r="S86" s="821"/>
      <c r="T86" s="821"/>
      <c r="U86" s="821"/>
      <c r="V86" s="821"/>
      <c r="W86" s="821"/>
      <c r="X86" s="821"/>
      <c r="Y86" s="821"/>
      <c r="Z86" s="821"/>
      <c r="AA86" s="821"/>
      <c r="AB86" s="821"/>
      <c r="AC86" s="821"/>
      <c r="AD86" s="821"/>
      <c r="AE86" s="821"/>
      <c r="AF86" s="821"/>
      <c r="AG86" s="821"/>
      <c r="AH86" s="821"/>
      <c r="AI86" s="821"/>
      <c r="AJ86" s="821"/>
      <c r="AK86" s="821"/>
      <c r="AL86" s="821"/>
      <c r="AM86" s="821"/>
      <c r="AN86" s="821"/>
      <c r="AO86" s="821"/>
      <c r="AP86" s="821"/>
      <c r="AQ86" s="821"/>
      <c r="AR86" s="821"/>
      <c r="AS86" s="821"/>
      <c r="AT86" s="821"/>
      <c r="AU86" s="821"/>
      <c r="AV86" s="821"/>
      <c r="AW86" s="821"/>
      <c r="AX86" s="821"/>
      <c r="AY86" s="821"/>
      <c r="AZ86" s="867"/>
      <c r="BA86" s="867"/>
      <c r="BB86" s="867"/>
      <c r="BC86" s="867"/>
      <c r="BD86" s="868"/>
      <c r="BE86" s="218"/>
      <c r="BF86" s="218"/>
      <c r="BG86" s="218"/>
      <c r="BH86" s="218"/>
      <c r="BI86" s="218"/>
      <c r="BJ86" s="218"/>
      <c r="BK86" s="218"/>
      <c r="BL86" s="218"/>
      <c r="BM86" s="218"/>
      <c r="BN86" s="218"/>
      <c r="BO86" s="218"/>
      <c r="BP86" s="218"/>
      <c r="BQ86" s="215">
        <v>80</v>
      </c>
      <c r="BR86" s="220"/>
      <c r="BS86" s="853"/>
      <c r="BT86" s="854"/>
      <c r="BU86" s="854"/>
      <c r="BV86" s="854"/>
      <c r="BW86" s="854"/>
      <c r="BX86" s="854"/>
      <c r="BY86" s="854"/>
      <c r="BZ86" s="854"/>
      <c r="CA86" s="854"/>
      <c r="CB86" s="854"/>
      <c r="CC86" s="854"/>
      <c r="CD86" s="854"/>
      <c r="CE86" s="854"/>
      <c r="CF86" s="854"/>
      <c r="CG86" s="855"/>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199"/>
    </row>
    <row r="87" spans="1:131" s="200" customFormat="1" ht="26.25" customHeight="1" x14ac:dyDescent="0.15">
      <c r="A87" s="222">
        <v>20</v>
      </c>
      <c r="B87" s="872"/>
      <c r="C87" s="873"/>
      <c r="D87" s="873"/>
      <c r="E87" s="873"/>
      <c r="F87" s="873"/>
      <c r="G87" s="873"/>
      <c r="H87" s="873"/>
      <c r="I87" s="873"/>
      <c r="J87" s="873"/>
      <c r="K87" s="873"/>
      <c r="L87" s="873"/>
      <c r="M87" s="873"/>
      <c r="N87" s="873"/>
      <c r="O87" s="873"/>
      <c r="P87" s="874"/>
      <c r="Q87" s="875"/>
      <c r="R87" s="876"/>
      <c r="S87" s="876"/>
      <c r="T87" s="876"/>
      <c r="U87" s="876"/>
      <c r="V87" s="876"/>
      <c r="W87" s="876"/>
      <c r="X87" s="876"/>
      <c r="Y87" s="876"/>
      <c r="Z87" s="876"/>
      <c r="AA87" s="876"/>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7"/>
      <c r="BA87" s="877"/>
      <c r="BB87" s="877"/>
      <c r="BC87" s="877"/>
      <c r="BD87" s="878"/>
      <c r="BE87" s="218"/>
      <c r="BF87" s="218"/>
      <c r="BG87" s="218"/>
      <c r="BH87" s="218"/>
      <c r="BI87" s="218"/>
      <c r="BJ87" s="218"/>
      <c r="BK87" s="218"/>
      <c r="BL87" s="218"/>
      <c r="BM87" s="218"/>
      <c r="BN87" s="218"/>
      <c r="BO87" s="218"/>
      <c r="BP87" s="218"/>
      <c r="BQ87" s="215">
        <v>81</v>
      </c>
      <c r="BR87" s="220"/>
      <c r="BS87" s="853"/>
      <c r="BT87" s="854"/>
      <c r="BU87" s="854"/>
      <c r="BV87" s="854"/>
      <c r="BW87" s="854"/>
      <c r="BX87" s="854"/>
      <c r="BY87" s="854"/>
      <c r="BZ87" s="854"/>
      <c r="CA87" s="854"/>
      <c r="CB87" s="854"/>
      <c r="CC87" s="854"/>
      <c r="CD87" s="854"/>
      <c r="CE87" s="854"/>
      <c r="CF87" s="854"/>
      <c r="CG87" s="855"/>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199"/>
    </row>
    <row r="88" spans="1:131" s="200" customFormat="1" ht="26.25" customHeight="1" thickBot="1" x14ac:dyDescent="0.2">
      <c r="A88" s="217" t="s">
        <v>371</v>
      </c>
      <c r="B88" s="780" t="s">
        <v>394</v>
      </c>
      <c r="C88" s="781"/>
      <c r="D88" s="781"/>
      <c r="E88" s="781"/>
      <c r="F88" s="781"/>
      <c r="G88" s="781"/>
      <c r="H88" s="781"/>
      <c r="I88" s="781"/>
      <c r="J88" s="781"/>
      <c r="K88" s="781"/>
      <c r="L88" s="781"/>
      <c r="M88" s="781"/>
      <c r="N88" s="781"/>
      <c r="O88" s="781"/>
      <c r="P88" s="782"/>
      <c r="Q88" s="828"/>
      <c r="R88" s="829"/>
      <c r="S88" s="829"/>
      <c r="T88" s="829"/>
      <c r="U88" s="829"/>
      <c r="V88" s="829"/>
      <c r="W88" s="829"/>
      <c r="X88" s="829"/>
      <c r="Y88" s="829"/>
      <c r="Z88" s="829"/>
      <c r="AA88" s="829"/>
      <c r="AB88" s="829"/>
      <c r="AC88" s="829"/>
      <c r="AD88" s="829"/>
      <c r="AE88" s="829"/>
      <c r="AF88" s="832">
        <v>5988</v>
      </c>
      <c r="AG88" s="832"/>
      <c r="AH88" s="832"/>
      <c r="AI88" s="832"/>
      <c r="AJ88" s="832"/>
      <c r="AK88" s="829"/>
      <c r="AL88" s="829"/>
      <c r="AM88" s="829"/>
      <c r="AN88" s="829"/>
      <c r="AO88" s="829"/>
      <c r="AP88" s="832">
        <v>20468</v>
      </c>
      <c r="AQ88" s="832"/>
      <c r="AR88" s="832"/>
      <c r="AS88" s="832"/>
      <c r="AT88" s="832"/>
      <c r="AU88" s="832">
        <v>6565</v>
      </c>
      <c r="AV88" s="832"/>
      <c r="AW88" s="832"/>
      <c r="AX88" s="832"/>
      <c r="AY88" s="832"/>
      <c r="AZ88" s="837"/>
      <c r="BA88" s="837"/>
      <c r="BB88" s="837"/>
      <c r="BC88" s="837"/>
      <c r="BD88" s="838"/>
      <c r="BE88" s="218"/>
      <c r="BF88" s="218"/>
      <c r="BG88" s="218"/>
      <c r="BH88" s="218"/>
      <c r="BI88" s="218"/>
      <c r="BJ88" s="218"/>
      <c r="BK88" s="218"/>
      <c r="BL88" s="218"/>
      <c r="BM88" s="218"/>
      <c r="BN88" s="218"/>
      <c r="BO88" s="218"/>
      <c r="BP88" s="218"/>
      <c r="BQ88" s="215">
        <v>82</v>
      </c>
      <c r="BR88" s="220"/>
      <c r="BS88" s="853"/>
      <c r="BT88" s="854"/>
      <c r="BU88" s="854"/>
      <c r="BV88" s="854"/>
      <c r="BW88" s="854"/>
      <c r="BX88" s="854"/>
      <c r="BY88" s="854"/>
      <c r="BZ88" s="854"/>
      <c r="CA88" s="854"/>
      <c r="CB88" s="854"/>
      <c r="CC88" s="854"/>
      <c r="CD88" s="854"/>
      <c r="CE88" s="854"/>
      <c r="CF88" s="854"/>
      <c r="CG88" s="855"/>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53"/>
      <c r="BT89" s="854"/>
      <c r="BU89" s="854"/>
      <c r="BV89" s="854"/>
      <c r="BW89" s="854"/>
      <c r="BX89" s="854"/>
      <c r="BY89" s="854"/>
      <c r="BZ89" s="854"/>
      <c r="CA89" s="854"/>
      <c r="CB89" s="854"/>
      <c r="CC89" s="854"/>
      <c r="CD89" s="854"/>
      <c r="CE89" s="854"/>
      <c r="CF89" s="854"/>
      <c r="CG89" s="855"/>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53"/>
      <c r="BT90" s="854"/>
      <c r="BU90" s="854"/>
      <c r="BV90" s="854"/>
      <c r="BW90" s="854"/>
      <c r="BX90" s="854"/>
      <c r="BY90" s="854"/>
      <c r="BZ90" s="854"/>
      <c r="CA90" s="854"/>
      <c r="CB90" s="854"/>
      <c r="CC90" s="854"/>
      <c r="CD90" s="854"/>
      <c r="CE90" s="854"/>
      <c r="CF90" s="854"/>
      <c r="CG90" s="855"/>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53"/>
      <c r="BT91" s="854"/>
      <c r="BU91" s="854"/>
      <c r="BV91" s="854"/>
      <c r="BW91" s="854"/>
      <c r="BX91" s="854"/>
      <c r="BY91" s="854"/>
      <c r="BZ91" s="854"/>
      <c r="CA91" s="854"/>
      <c r="CB91" s="854"/>
      <c r="CC91" s="854"/>
      <c r="CD91" s="854"/>
      <c r="CE91" s="854"/>
      <c r="CF91" s="854"/>
      <c r="CG91" s="855"/>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53"/>
      <c r="BT92" s="854"/>
      <c r="BU92" s="854"/>
      <c r="BV92" s="854"/>
      <c r="BW92" s="854"/>
      <c r="BX92" s="854"/>
      <c r="BY92" s="854"/>
      <c r="BZ92" s="854"/>
      <c r="CA92" s="854"/>
      <c r="CB92" s="854"/>
      <c r="CC92" s="854"/>
      <c r="CD92" s="854"/>
      <c r="CE92" s="854"/>
      <c r="CF92" s="854"/>
      <c r="CG92" s="855"/>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53"/>
      <c r="BT93" s="854"/>
      <c r="BU93" s="854"/>
      <c r="BV93" s="854"/>
      <c r="BW93" s="854"/>
      <c r="BX93" s="854"/>
      <c r="BY93" s="854"/>
      <c r="BZ93" s="854"/>
      <c r="CA93" s="854"/>
      <c r="CB93" s="854"/>
      <c r="CC93" s="854"/>
      <c r="CD93" s="854"/>
      <c r="CE93" s="854"/>
      <c r="CF93" s="854"/>
      <c r="CG93" s="855"/>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53"/>
      <c r="BT94" s="854"/>
      <c r="BU94" s="854"/>
      <c r="BV94" s="854"/>
      <c r="BW94" s="854"/>
      <c r="BX94" s="854"/>
      <c r="BY94" s="854"/>
      <c r="BZ94" s="854"/>
      <c r="CA94" s="854"/>
      <c r="CB94" s="854"/>
      <c r="CC94" s="854"/>
      <c r="CD94" s="854"/>
      <c r="CE94" s="854"/>
      <c r="CF94" s="854"/>
      <c r="CG94" s="855"/>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53"/>
      <c r="BT95" s="854"/>
      <c r="BU95" s="854"/>
      <c r="BV95" s="854"/>
      <c r="BW95" s="854"/>
      <c r="BX95" s="854"/>
      <c r="BY95" s="854"/>
      <c r="BZ95" s="854"/>
      <c r="CA95" s="854"/>
      <c r="CB95" s="854"/>
      <c r="CC95" s="854"/>
      <c r="CD95" s="854"/>
      <c r="CE95" s="854"/>
      <c r="CF95" s="854"/>
      <c r="CG95" s="855"/>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53"/>
      <c r="BT96" s="854"/>
      <c r="BU96" s="854"/>
      <c r="BV96" s="854"/>
      <c r="BW96" s="854"/>
      <c r="BX96" s="854"/>
      <c r="BY96" s="854"/>
      <c r="BZ96" s="854"/>
      <c r="CA96" s="854"/>
      <c r="CB96" s="854"/>
      <c r="CC96" s="854"/>
      <c r="CD96" s="854"/>
      <c r="CE96" s="854"/>
      <c r="CF96" s="854"/>
      <c r="CG96" s="855"/>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53"/>
      <c r="BT97" s="854"/>
      <c r="BU97" s="854"/>
      <c r="BV97" s="854"/>
      <c r="BW97" s="854"/>
      <c r="BX97" s="854"/>
      <c r="BY97" s="854"/>
      <c r="BZ97" s="854"/>
      <c r="CA97" s="854"/>
      <c r="CB97" s="854"/>
      <c r="CC97" s="854"/>
      <c r="CD97" s="854"/>
      <c r="CE97" s="854"/>
      <c r="CF97" s="854"/>
      <c r="CG97" s="855"/>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53"/>
      <c r="BT98" s="854"/>
      <c r="BU98" s="854"/>
      <c r="BV98" s="854"/>
      <c r="BW98" s="854"/>
      <c r="BX98" s="854"/>
      <c r="BY98" s="854"/>
      <c r="BZ98" s="854"/>
      <c r="CA98" s="854"/>
      <c r="CB98" s="854"/>
      <c r="CC98" s="854"/>
      <c r="CD98" s="854"/>
      <c r="CE98" s="854"/>
      <c r="CF98" s="854"/>
      <c r="CG98" s="855"/>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53"/>
      <c r="BT99" s="854"/>
      <c r="BU99" s="854"/>
      <c r="BV99" s="854"/>
      <c r="BW99" s="854"/>
      <c r="BX99" s="854"/>
      <c r="BY99" s="854"/>
      <c r="BZ99" s="854"/>
      <c r="CA99" s="854"/>
      <c r="CB99" s="854"/>
      <c r="CC99" s="854"/>
      <c r="CD99" s="854"/>
      <c r="CE99" s="854"/>
      <c r="CF99" s="854"/>
      <c r="CG99" s="855"/>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53"/>
      <c r="BT100" s="854"/>
      <c r="BU100" s="854"/>
      <c r="BV100" s="854"/>
      <c r="BW100" s="854"/>
      <c r="BX100" s="854"/>
      <c r="BY100" s="854"/>
      <c r="BZ100" s="854"/>
      <c r="CA100" s="854"/>
      <c r="CB100" s="854"/>
      <c r="CC100" s="854"/>
      <c r="CD100" s="854"/>
      <c r="CE100" s="854"/>
      <c r="CF100" s="854"/>
      <c r="CG100" s="855"/>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53"/>
      <c r="BT101" s="854"/>
      <c r="BU101" s="854"/>
      <c r="BV101" s="854"/>
      <c r="BW101" s="854"/>
      <c r="BX101" s="854"/>
      <c r="BY101" s="854"/>
      <c r="BZ101" s="854"/>
      <c r="CA101" s="854"/>
      <c r="CB101" s="854"/>
      <c r="CC101" s="854"/>
      <c r="CD101" s="854"/>
      <c r="CE101" s="854"/>
      <c r="CF101" s="854"/>
      <c r="CG101" s="855"/>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371</v>
      </c>
      <c r="BR102" s="780" t="s">
        <v>395</v>
      </c>
      <c r="BS102" s="781"/>
      <c r="BT102" s="781"/>
      <c r="BU102" s="781"/>
      <c r="BV102" s="781"/>
      <c r="BW102" s="781"/>
      <c r="BX102" s="781"/>
      <c r="BY102" s="781"/>
      <c r="BZ102" s="781"/>
      <c r="CA102" s="781"/>
      <c r="CB102" s="781"/>
      <c r="CC102" s="781"/>
      <c r="CD102" s="781"/>
      <c r="CE102" s="781"/>
      <c r="CF102" s="781"/>
      <c r="CG102" s="782"/>
      <c r="CH102" s="879"/>
      <c r="CI102" s="880"/>
      <c r="CJ102" s="880"/>
      <c r="CK102" s="880"/>
      <c r="CL102" s="881"/>
      <c r="CM102" s="879"/>
      <c r="CN102" s="880"/>
      <c r="CO102" s="880"/>
      <c r="CP102" s="880"/>
      <c r="CQ102" s="881"/>
      <c r="CR102" s="882">
        <v>1909</v>
      </c>
      <c r="CS102" s="840"/>
      <c r="CT102" s="840"/>
      <c r="CU102" s="840"/>
      <c r="CV102" s="883"/>
      <c r="CW102" s="882">
        <v>276</v>
      </c>
      <c r="CX102" s="840"/>
      <c r="CY102" s="840"/>
      <c r="CZ102" s="840"/>
      <c r="DA102" s="883"/>
      <c r="DB102" s="882"/>
      <c r="DC102" s="840"/>
      <c r="DD102" s="840"/>
      <c r="DE102" s="840"/>
      <c r="DF102" s="883"/>
      <c r="DG102" s="882"/>
      <c r="DH102" s="840"/>
      <c r="DI102" s="840"/>
      <c r="DJ102" s="840"/>
      <c r="DK102" s="883"/>
      <c r="DL102" s="882"/>
      <c r="DM102" s="840"/>
      <c r="DN102" s="840"/>
      <c r="DO102" s="840"/>
      <c r="DP102" s="883"/>
      <c r="DQ102" s="882"/>
      <c r="DR102" s="840"/>
      <c r="DS102" s="840"/>
      <c r="DT102" s="840"/>
      <c r="DU102" s="883"/>
      <c r="DV102" s="906"/>
      <c r="DW102" s="907"/>
      <c r="DX102" s="907"/>
      <c r="DY102" s="907"/>
      <c r="DZ102" s="908"/>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09" t="s">
        <v>396</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10" t="s">
        <v>397</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398</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399</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11" t="s">
        <v>400</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401</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9" customFormat="1" ht="26.25" customHeight="1" x14ac:dyDescent="0.15">
      <c r="A109" s="904" t="s">
        <v>402</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403</v>
      </c>
      <c r="AB109" s="885"/>
      <c r="AC109" s="885"/>
      <c r="AD109" s="885"/>
      <c r="AE109" s="886"/>
      <c r="AF109" s="884" t="s">
        <v>287</v>
      </c>
      <c r="AG109" s="885"/>
      <c r="AH109" s="885"/>
      <c r="AI109" s="885"/>
      <c r="AJ109" s="886"/>
      <c r="AK109" s="884" t="s">
        <v>286</v>
      </c>
      <c r="AL109" s="885"/>
      <c r="AM109" s="885"/>
      <c r="AN109" s="885"/>
      <c r="AO109" s="886"/>
      <c r="AP109" s="884" t="s">
        <v>404</v>
      </c>
      <c r="AQ109" s="885"/>
      <c r="AR109" s="885"/>
      <c r="AS109" s="885"/>
      <c r="AT109" s="887"/>
      <c r="AU109" s="904" t="s">
        <v>402</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403</v>
      </c>
      <c r="BR109" s="885"/>
      <c r="BS109" s="885"/>
      <c r="BT109" s="885"/>
      <c r="BU109" s="886"/>
      <c r="BV109" s="884" t="s">
        <v>287</v>
      </c>
      <c r="BW109" s="885"/>
      <c r="BX109" s="885"/>
      <c r="BY109" s="885"/>
      <c r="BZ109" s="886"/>
      <c r="CA109" s="884" t="s">
        <v>286</v>
      </c>
      <c r="CB109" s="885"/>
      <c r="CC109" s="885"/>
      <c r="CD109" s="885"/>
      <c r="CE109" s="886"/>
      <c r="CF109" s="905" t="s">
        <v>404</v>
      </c>
      <c r="CG109" s="905"/>
      <c r="CH109" s="905"/>
      <c r="CI109" s="905"/>
      <c r="CJ109" s="905"/>
      <c r="CK109" s="884" t="s">
        <v>405</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403</v>
      </c>
      <c r="DH109" s="885"/>
      <c r="DI109" s="885"/>
      <c r="DJ109" s="885"/>
      <c r="DK109" s="886"/>
      <c r="DL109" s="884" t="s">
        <v>287</v>
      </c>
      <c r="DM109" s="885"/>
      <c r="DN109" s="885"/>
      <c r="DO109" s="885"/>
      <c r="DP109" s="886"/>
      <c r="DQ109" s="884" t="s">
        <v>286</v>
      </c>
      <c r="DR109" s="885"/>
      <c r="DS109" s="885"/>
      <c r="DT109" s="885"/>
      <c r="DU109" s="886"/>
      <c r="DV109" s="884" t="s">
        <v>404</v>
      </c>
      <c r="DW109" s="885"/>
      <c r="DX109" s="885"/>
      <c r="DY109" s="885"/>
      <c r="DZ109" s="887"/>
    </row>
    <row r="110" spans="1:131" s="199" customFormat="1" ht="26.25" customHeight="1" x14ac:dyDescent="0.15">
      <c r="A110" s="888" t="s">
        <v>406</v>
      </c>
      <c r="B110" s="889"/>
      <c r="C110" s="889"/>
      <c r="D110" s="889"/>
      <c r="E110" s="889"/>
      <c r="F110" s="889"/>
      <c r="G110" s="889"/>
      <c r="H110" s="889"/>
      <c r="I110" s="889"/>
      <c r="J110" s="889"/>
      <c r="K110" s="889"/>
      <c r="L110" s="889"/>
      <c r="M110" s="889"/>
      <c r="N110" s="889"/>
      <c r="O110" s="889"/>
      <c r="P110" s="889"/>
      <c r="Q110" s="889"/>
      <c r="R110" s="889"/>
      <c r="S110" s="889"/>
      <c r="T110" s="889"/>
      <c r="U110" s="889"/>
      <c r="V110" s="889"/>
      <c r="W110" s="889"/>
      <c r="X110" s="889"/>
      <c r="Y110" s="889"/>
      <c r="Z110" s="890"/>
      <c r="AA110" s="891">
        <v>13412104</v>
      </c>
      <c r="AB110" s="892"/>
      <c r="AC110" s="892"/>
      <c r="AD110" s="892"/>
      <c r="AE110" s="893"/>
      <c r="AF110" s="894">
        <v>13161873</v>
      </c>
      <c r="AG110" s="892"/>
      <c r="AH110" s="892"/>
      <c r="AI110" s="892"/>
      <c r="AJ110" s="893"/>
      <c r="AK110" s="894">
        <v>12880502</v>
      </c>
      <c r="AL110" s="892"/>
      <c r="AM110" s="892"/>
      <c r="AN110" s="892"/>
      <c r="AO110" s="893"/>
      <c r="AP110" s="895">
        <v>21.3</v>
      </c>
      <c r="AQ110" s="896"/>
      <c r="AR110" s="896"/>
      <c r="AS110" s="896"/>
      <c r="AT110" s="897"/>
      <c r="AU110" s="898" t="s">
        <v>61</v>
      </c>
      <c r="AV110" s="899"/>
      <c r="AW110" s="899"/>
      <c r="AX110" s="899"/>
      <c r="AY110" s="899"/>
      <c r="AZ110" s="940" t="s">
        <v>407</v>
      </c>
      <c r="BA110" s="889"/>
      <c r="BB110" s="889"/>
      <c r="BC110" s="889"/>
      <c r="BD110" s="889"/>
      <c r="BE110" s="889"/>
      <c r="BF110" s="889"/>
      <c r="BG110" s="889"/>
      <c r="BH110" s="889"/>
      <c r="BI110" s="889"/>
      <c r="BJ110" s="889"/>
      <c r="BK110" s="889"/>
      <c r="BL110" s="889"/>
      <c r="BM110" s="889"/>
      <c r="BN110" s="889"/>
      <c r="BO110" s="889"/>
      <c r="BP110" s="890"/>
      <c r="BQ110" s="926">
        <v>138034986</v>
      </c>
      <c r="BR110" s="927"/>
      <c r="BS110" s="927"/>
      <c r="BT110" s="927"/>
      <c r="BU110" s="927"/>
      <c r="BV110" s="927">
        <v>139297356</v>
      </c>
      <c r="BW110" s="927"/>
      <c r="BX110" s="927"/>
      <c r="BY110" s="927"/>
      <c r="BZ110" s="927"/>
      <c r="CA110" s="927">
        <v>137854234</v>
      </c>
      <c r="CB110" s="927"/>
      <c r="CC110" s="927"/>
      <c r="CD110" s="927"/>
      <c r="CE110" s="927"/>
      <c r="CF110" s="941">
        <v>227.5</v>
      </c>
      <c r="CG110" s="942"/>
      <c r="CH110" s="942"/>
      <c r="CI110" s="942"/>
      <c r="CJ110" s="942"/>
      <c r="CK110" s="943" t="s">
        <v>408</v>
      </c>
      <c r="CL110" s="944"/>
      <c r="CM110" s="923" t="s">
        <v>409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9" customFormat="1" ht="26.25" customHeight="1" x14ac:dyDescent="0.15">
      <c r="A111" s="930" t="s">
        <v>410</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900"/>
      <c r="AV111" s="901"/>
      <c r="AW111" s="901"/>
      <c r="AX111" s="901"/>
      <c r="AY111" s="901"/>
      <c r="AZ111" s="949" t="s">
        <v>411</v>
      </c>
      <c r="BA111" s="950"/>
      <c r="BB111" s="950"/>
      <c r="BC111" s="950"/>
      <c r="BD111" s="950"/>
      <c r="BE111" s="950"/>
      <c r="BF111" s="950"/>
      <c r="BG111" s="950"/>
      <c r="BH111" s="950"/>
      <c r="BI111" s="950"/>
      <c r="BJ111" s="950"/>
      <c r="BK111" s="950"/>
      <c r="BL111" s="950"/>
      <c r="BM111" s="950"/>
      <c r="BN111" s="950"/>
      <c r="BO111" s="950"/>
      <c r="BP111" s="951"/>
      <c r="BQ111" s="919">
        <v>1958128</v>
      </c>
      <c r="BR111" s="920"/>
      <c r="BS111" s="920"/>
      <c r="BT111" s="920"/>
      <c r="BU111" s="920"/>
      <c r="BV111" s="920">
        <v>1709655</v>
      </c>
      <c r="BW111" s="920"/>
      <c r="BX111" s="920"/>
      <c r="BY111" s="920"/>
      <c r="BZ111" s="920"/>
      <c r="CA111" s="920">
        <v>1454308</v>
      </c>
      <c r="CB111" s="920"/>
      <c r="CC111" s="920"/>
      <c r="CD111" s="920"/>
      <c r="CE111" s="920"/>
      <c r="CF111" s="914">
        <v>2.4</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9" customFormat="1" ht="26.25" customHeight="1" x14ac:dyDescent="0.15">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900"/>
      <c r="AV112" s="901"/>
      <c r="AW112" s="901"/>
      <c r="AX112" s="901"/>
      <c r="AY112" s="901"/>
      <c r="AZ112" s="949" t="s">
        <v>415</v>
      </c>
      <c r="BA112" s="950"/>
      <c r="BB112" s="950"/>
      <c r="BC112" s="950"/>
      <c r="BD112" s="950"/>
      <c r="BE112" s="950"/>
      <c r="BF112" s="950"/>
      <c r="BG112" s="950"/>
      <c r="BH112" s="950"/>
      <c r="BI112" s="950"/>
      <c r="BJ112" s="950"/>
      <c r="BK112" s="950"/>
      <c r="BL112" s="950"/>
      <c r="BM112" s="950"/>
      <c r="BN112" s="950"/>
      <c r="BO112" s="950"/>
      <c r="BP112" s="951"/>
      <c r="BQ112" s="919">
        <v>8671310</v>
      </c>
      <c r="BR112" s="920"/>
      <c r="BS112" s="920"/>
      <c r="BT112" s="920"/>
      <c r="BU112" s="920"/>
      <c r="BV112" s="920">
        <v>8361885</v>
      </c>
      <c r="BW112" s="920"/>
      <c r="BX112" s="920"/>
      <c r="BY112" s="920"/>
      <c r="BZ112" s="920"/>
      <c r="CA112" s="920">
        <v>7999027</v>
      </c>
      <c r="CB112" s="920"/>
      <c r="CC112" s="920"/>
      <c r="CD112" s="920"/>
      <c r="CE112" s="920"/>
      <c r="CF112" s="914">
        <v>13.2</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9" customFormat="1" ht="26.25" customHeight="1" x14ac:dyDescent="0.15">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821785</v>
      </c>
      <c r="AB113" s="934"/>
      <c r="AC113" s="934"/>
      <c r="AD113" s="934"/>
      <c r="AE113" s="935"/>
      <c r="AF113" s="936">
        <v>819518</v>
      </c>
      <c r="AG113" s="934"/>
      <c r="AH113" s="934"/>
      <c r="AI113" s="934"/>
      <c r="AJ113" s="935"/>
      <c r="AK113" s="936">
        <v>793433</v>
      </c>
      <c r="AL113" s="934"/>
      <c r="AM113" s="934"/>
      <c r="AN113" s="934"/>
      <c r="AO113" s="935"/>
      <c r="AP113" s="937">
        <v>1.3</v>
      </c>
      <c r="AQ113" s="938"/>
      <c r="AR113" s="938"/>
      <c r="AS113" s="938"/>
      <c r="AT113" s="939"/>
      <c r="AU113" s="900"/>
      <c r="AV113" s="901"/>
      <c r="AW113" s="901"/>
      <c r="AX113" s="901"/>
      <c r="AY113" s="901"/>
      <c r="AZ113" s="949" t="s">
        <v>418</v>
      </c>
      <c r="BA113" s="950"/>
      <c r="BB113" s="950"/>
      <c r="BC113" s="950"/>
      <c r="BD113" s="950"/>
      <c r="BE113" s="950"/>
      <c r="BF113" s="950"/>
      <c r="BG113" s="950"/>
      <c r="BH113" s="950"/>
      <c r="BI113" s="950"/>
      <c r="BJ113" s="950"/>
      <c r="BK113" s="950"/>
      <c r="BL113" s="950"/>
      <c r="BM113" s="950"/>
      <c r="BN113" s="950"/>
      <c r="BO113" s="950"/>
      <c r="BP113" s="951"/>
      <c r="BQ113" s="919">
        <v>8700246</v>
      </c>
      <c r="BR113" s="920"/>
      <c r="BS113" s="920"/>
      <c r="BT113" s="920"/>
      <c r="BU113" s="920"/>
      <c r="BV113" s="920">
        <v>7502617</v>
      </c>
      <c r="BW113" s="920"/>
      <c r="BX113" s="920"/>
      <c r="BY113" s="920"/>
      <c r="BZ113" s="920"/>
      <c r="CA113" s="920">
        <v>6565159</v>
      </c>
      <c r="CB113" s="920"/>
      <c r="CC113" s="920"/>
      <c r="CD113" s="920"/>
      <c r="CE113" s="920"/>
      <c r="CF113" s="914">
        <v>10.8</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9" customFormat="1" ht="26.25" customHeight="1" x14ac:dyDescent="0.15">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1034161</v>
      </c>
      <c r="AB114" s="959"/>
      <c r="AC114" s="959"/>
      <c r="AD114" s="959"/>
      <c r="AE114" s="960"/>
      <c r="AF114" s="961">
        <v>1096363</v>
      </c>
      <c r="AG114" s="959"/>
      <c r="AH114" s="959"/>
      <c r="AI114" s="959"/>
      <c r="AJ114" s="960"/>
      <c r="AK114" s="961">
        <v>1012604</v>
      </c>
      <c r="AL114" s="959"/>
      <c r="AM114" s="959"/>
      <c r="AN114" s="959"/>
      <c r="AO114" s="960"/>
      <c r="AP114" s="962">
        <v>1.7</v>
      </c>
      <c r="AQ114" s="963"/>
      <c r="AR114" s="963"/>
      <c r="AS114" s="963"/>
      <c r="AT114" s="964"/>
      <c r="AU114" s="900"/>
      <c r="AV114" s="901"/>
      <c r="AW114" s="901"/>
      <c r="AX114" s="901"/>
      <c r="AY114" s="901"/>
      <c r="AZ114" s="949" t="s">
        <v>421</v>
      </c>
      <c r="BA114" s="950"/>
      <c r="BB114" s="950"/>
      <c r="BC114" s="950"/>
      <c r="BD114" s="950"/>
      <c r="BE114" s="950"/>
      <c r="BF114" s="950"/>
      <c r="BG114" s="950"/>
      <c r="BH114" s="950"/>
      <c r="BI114" s="950"/>
      <c r="BJ114" s="950"/>
      <c r="BK114" s="950"/>
      <c r="BL114" s="950"/>
      <c r="BM114" s="950"/>
      <c r="BN114" s="950"/>
      <c r="BO114" s="950"/>
      <c r="BP114" s="951"/>
      <c r="BQ114" s="919">
        <v>16252515</v>
      </c>
      <c r="BR114" s="920"/>
      <c r="BS114" s="920"/>
      <c r="BT114" s="920"/>
      <c r="BU114" s="920"/>
      <c r="BV114" s="920">
        <v>16376230</v>
      </c>
      <c r="BW114" s="920"/>
      <c r="BX114" s="920"/>
      <c r="BY114" s="920"/>
      <c r="BZ114" s="920"/>
      <c r="CA114" s="920">
        <v>15892563</v>
      </c>
      <c r="CB114" s="920"/>
      <c r="CC114" s="920"/>
      <c r="CD114" s="920"/>
      <c r="CE114" s="920"/>
      <c r="CF114" s="914">
        <v>26.2</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9" customFormat="1" ht="26.25" customHeight="1" x14ac:dyDescent="0.15">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294864</v>
      </c>
      <c r="AB115" s="934"/>
      <c r="AC115" s="934"/>
      <c r="AD115" s="934"/>
      <c r="AE115" s="935"/>
      <c r="AF115" s="936">
        <v>294864</v>
      </c>
      <c r="AG115" s="934"/>
      <c r="AH115" s="934"/>
      <c r="AI115" s="934"/>
      <c r="AJ115" s="935"/>
      <c r="AK115" s="936">
        <v>294864</v>
      </c>
      <c r="AL115" s="934"/>
      <c r="AM115" s="934"/>
      <c r="AN115" s="934"/>
      <c r="AO115" s="935"/>
      <c r="AP115" s="937">
        <v>0.5</v>
      </c>
      <c r="AQ115" s="938"/>
      <c r="AR115" s="938"/>
      <c r="AS115" s="938"/>
      <c r="AT115" s="939"/>
      <c r="AU115" s="900"/>
      <c r="AV115" s="901"/>
      <c r="AW115" s="901"/>
      <c r="AX115" s="901"/>
      <c r="AY115" s="901"/>
      <c r="AZ115" s="949" t="s">
        <v>424</v>
      </c>
      <c r="BA115" s="950"/>
      <c r="BB115" s="950"/>
      <c r="BC115" s="950"/>
      <c r="BD115" s="950"/>
      <c r="BE115" s="950"/>
      <c r="BF115" s="950"/>
      <c r="BG115" s="950"/>
      <c r="BH115" s="950"/>
      <c r="BI115" s="950"/>
      <c r="BJ115" s="950"/>
      <c r="BK115" s="950"/>
      <c r="BL115" s="950"/>
      <c r="BM115" s="950"/>
      <c r="BN115" s="950"/>
      <c r="BO115" s="950"/>
      <c r="BP115" s="951"/>
      <c r="BQ115" s="919">
        <v>7951</v>
      </c>
      <c r="BR115" s="920"/>
      <c r="BS115" s="920"/>
      <c r="BT115" s="920"/>
      <c r="BU115" s="920"/>
      <c r="BV115" s="920">
        <v>7330</v>
      </c>
      <c r="BW115" s="920"/>
      <c r="BX115" s="920"/>
      <c r="BY115" s="920"/>
      <c r="BZ115" s="920"/>
      <c r="CA115" s="920">
        <v>9863</v>
      </c>
      <c r="CB115" s="920"/>
      <c r="CC115" s="920"/>
      <c r="CD115" s="920"/>
      <c r="CE115" s="920"/>
      <c r="CF115" s="914">
        <v>0</v>
      </c>
      <c r="CG115" s="915"/>
      <c r="CH115" s="915"/>
      <c r="CI115" s="915"/>
      <c r="CJ115" s="915"/>
      <c r="CK115" s="945"/>
      <c r="CL115" s="946"/>
      <c r="CM115" s="949" t="s">
        <v>425</v>
      </c>
      <c r="CN115" s="970"/>
      <c r="CO115" s="970"/>
      <c r="CP115" s="970"/>
      <c r="CQ115" s="970"/>
      <c r="CR115" s="970"/>
      <c r="CS115" s="970"/>
      <c r="CT115" s="970"/>
      <c r="CU115" s="970"/>
      <c r="CV115" s="970"/>
      <c r="CW115" s="970"/>
      <c r="CX115" s="970"/>
      <c r="CY115" s="970"/>
      <c r="CZ115" s="970"/>
      <c r="DA115" s="970"/>
      <c r="DB115" s="970"/>
      <c r="DC115" s="970"/>
      <c r="DD115" s="970"/>
      <c r="DE115" s="970"/>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9" customFormat="1" ht="26.25" customHeight="1" x14ac:dyDescent="0.15">
      <c r="A116" s="956"/>
      <c r="B116" s="957"/>
      <c r="C116" s="965" t="s">
        <v>426</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8681</v>
      </c>
      <c r="AB116" s="959"/>
      <c r="AC116" s="959"/>
      <c r="AD116" s="959"/>
      <c r="AE116" s="960"/>
      <c r="AF116" s="961">
        <v>4236</v>
      </c>
      <c r="AG116" s="959"/>
      <c r="AH116" s="959"/>
      <c r="AI116" s="959"/>
      <c r="AJ116" s="960"/>
      <c r="AK116" s="961">
        <v>3566</v>
      </c>
      <c r="AL116" s="959"/>
      <c r="AM116" s="959"/>
      <c r="AN116" s="959"/>
      <c r="AO116" s="960"/>
      <c r="AP116" s="962">
        <v>0</v>
      </c>
      <c r="AQ116" s="963"/>
      <c r="AR116" s="963"/>
      <c r="AS116" s="963"/>
      <c r="AT116" s="964"/>
      <c r="AU116" s="900"/>
      <c r="AV116" s="901"/>
      <c r="AW116" s="901"/>
      <c r="AX116" s="901"/>
      <c r="AY116" s="901"/>
      <c r="AZ116" s="967" t="s">
        <v>427</v>
      </c>
      <c r="BA116" s="968"/>
      <c r="BB116" s="968"/>
      <c r="BC116" s="968"/>
      <c r="BD116" s="968"/>
      <c r="BE116" s="968"/>
      <c r="BF116" s="968"/>
      <c r="BG116" s="968"/>
      <c r="BH116" s="968"/>
      <c r="BI116" s="968"/>
      <c r="BJ116" s="968"/>
      <c r="BK116" s="968"/>
      <c r="BL116" s="968"/>
      <c r="BM116" s="968"/>
      <c r="BN116" s="968"/>
      <c r="BO116" s="968"/>
      <c r="BP116" s="969"/>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9" customFormat="1" ht="26.25" customHeight="1" x14ac:dyDescent="0.15">
      <c r="A117" s="904" t="s">
        <v>170</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975" t="s">
        <v>429</v>
      </c>
      <c r="Z117" s="886"/>
      <c r="AA117" s="976">
        <v>15571595</v>
      </c>
      <c r="AB117" s="977"/>
      <c r="AC117" s="977"/>
      <c r="AD117" s="977"/>
      <c r="AE117" s="978"/>
      <c r="AF117" s="979">
        <v>15376854</v>
      </c>
      <c r="AG117" s="977"/>
      <c r="AH117" s="977"/>
      <c r="AI117" s="977"/>
      <c r="AJ117" s="978"/>
      <c r="AK117" s="979">
        <v>14984969</v>
      </c>
      <c r="AL117" s="977"/>
      <c r="AM117" s="977"/>
      <c r="AN117" s="977"/>
      <c r="AO117" s="978"/>
      <c r="AP117" s="980"/>
      <c r="AQ117" s="981"/>
      <c r="AR117" s="981"/>
      <c r="AS117" s="981"/>
      <c r="AT117" s="982"/>
      <c r="AU117" s="900"/>
      <c r="AV117" s="901"/>
      <c r="AW117" s="901"/>
      <c r="AX117" s="901"/>
      <c r="AY117" s="901"/>
      <c r="AZ117" s="967" t="s">
        <v>430</v>
      </c>
      <c r="BA117" s="968"/>
      <c r="BB117" s="968"/>
      <c r="BC117" s="968"/>
      <c r="BD117" s="968"/>
      <c r="BE117" s="968"/>
      <c r="BF117" s="968"/>
      <c r="BG117" s="968"/>
      <c r="BH117" s="968"/>
      <c r="BI117" s="968"/>
      <c r="BJ117" s="968"/>
      <c r="BK117" s="968"/>
      <c r="BL117" s="968"/>
      <c r="BM117" s="968"/>
      <c r="BN117" s="968"/>
      <c r="BO117" s="968"/>
      <c r="BP117" s="969"/>
      <c r="BQ117" s="919" t="s">
        <v>111</v>
      </c>
      <c r="BR117" s="920"/>
      <c r="BS117" s="920"/>
      <c r="BT117" s="920"/>
      <c r="BU117" s="920"/>
      <c r="BV117" s="920" t="s">
        <v>111</v>
      </c>
      <c r="BW117" s="920"/>
      <c r="BX117" s="920"/>
      <c r="BY117" s="920"/>
      <c r="BZ117" s="920"/>
      <c r="CA117" s="920" t="s">
        <v>111</v>
      </c>
      <c r="CB117" s="920"/>
      <c r="CC117" s="920"/>
      <c r="CD117" s="920"/>
      <c r="CE117" s="920"/>
      <c r="CF117" s="914" t="s">
        <v>111</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9" customFormat="1" ht="26.25" customHeight="1" x14ac:dyDescent="0.15">
      <c r="A118" s="904" t="s">
        <v>405</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403</v>
      </c>
      <c r="AB118" s="885"/>
      <c r="AC118" s="885"/>
      <c r="AD118" s="885"/>
      <c r="AE118" s="886"/>
      <c r="AF118" s="884" t="s">
        <v>287</v>
      </c>
      <c r="AG118" s="885"/>
      <c r="AH118" s="885"/>
      <c r="AI118" s="885"/>
      <c r="AJ118" s="886"/>
      <c r="AK118" s="884" t="s">
        <v>286</v>
      </c>
      <c r="AL118" s="885"/>
      <c r="AM118" s="885"/>
      <c r="AN118" s="885"/>
      <c r="AO118" s="886"/>
      <c r="AP118" s="971" t="s">
        <v>404</v>
      </c>
      <c r="AQ118" s="972"/>
      <c r="AR118" s="972"/>
      <c r="AS118" s="972"/>
      <c r="AT118" s="973"/>
      <c r="AU118" s="900"/>
      <c r="AV118" s="901"/>
      <c r="AW118" s="901"/>
      <c r="AX118" s="901"/>
      <c r="AY118" s="901"/>
      <c r="AZ118" s="974" t="s">
        <v>432</v>
      </c>
      <c r="BA118" s="965"/>
      <c r="BB118" s="965"/>
      <c r="BC118" s="965"/>
      <c r="BD118" s="965"/>
      <c r="BE118" s="965"/>
      <c r="BF118" s="965"/>
      <c r="BG118" s="965"/>
      <c r="BH118" s="965"/>
      <c r="BI118" s="965"/>
      <c r="BJ118" s="965"/>
      <c r="BK118" s="965"/>
      <c r="BL118" s="965"/>
      <c r="BM118" s="965"/>
      <c r="BN118" s="965"/>
      <c r="BO118" s="965"/>
      <c r="BP118" s="966"/>
      <c r="BQ118" s="997" t="s">
        <v>111</v>
      </c>
      <c r="BR118" s="998"/>
      <c r="BS118" s="998"/>
      <c r="BT118" s="998"/>
      <c r="BU118" s="998"/>
      <c r="BV118" s="998" t="s">
        <v>111</v>
      </c>
      <c r="BW118" s="998"/>
      <c r="BX118" s="998"/>
      <c r="BY118" s="998"/>
      <c r="BZ118" s="998"/>
      <c r="CA118" s="998" t="s">
        <v>111</v>
      </c>
      <c r="CB118" s="998"/>
      <c r="CC118" s="998"/>
      <c r="CD118" s="998"/>
      <c r="CE118" s="998"/>
      <c r="CF118" s="914" t="s">
        <v>111</v>
      </c>
      <c r="CG118" s="915"/>
      <c r="CH118" s="915"/>
      <c r="CI118" s="915"/>
      <c r="CJ118" s="915"/>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9" customFormat="1" ht="26.25" customHeight="1" x14ac:dyDescent="0.15">
      <c r="A119" s="1058" t="s">
        <v>408</v>
      </c>
      <c r="B119" s="944"/>
      <c r="C119" s="923" t="s">
        <v>409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91" t="s">
        <v>111</v>
      </c>
      <c r="AB119" s="892"/>
      <c r="AC119" s="892"/>
      <c r="AD119" s="892"/>
      <c r="AE119" s="893"/>
      <c r="AF119" s="894" t="s">
        <v>111</v>
      </c>
      <c r="AG119" s="892"/>
      <c r="AH119" s="892"/>
      <c r="AI119" s="892"/>
      <c r="AJ119" s="893"/>
      <c r="AK119" s="894" t="s">
        <v>111</v>
      </c>
      <c r="AL119" s="892"/>
      <c r="AM119" s="892"/>
      <c r="AN119" s="892"/>
      <c r="AO119" s="893"/>
      <c r="AP119" s="895" t="s">
        <v>111</v>
      </c>
      <c r="AQ119" s="896"/>
      <c r="AR119" s="896"/>
      <c r="AS119" s="896"/>
      <c r="AT119" s="897"/>
      <c r="AU119" s="902"/>
      <c r="AV119" s="903"/>
      <c r="AW119" s="903"/>
      <c r="AX119" s="903"/>
      <c r="AY119" s="903"/>
      <c r="AZ119" s="230" t="s">
        <v>170</v>
      </c>
      <c r="BA119" s="230"/>
      <c r="BB119" s="230"/>
      <c r="BC119" s="230"/>
      <c r="BD119" s="230"/>
      <c r="BE119" s="230"/>
      <c r="BF119" s="230"/>
      <c r="BG119" s="230"/>
      <c r="BH119" s="230"/>
      <c r="BI119" s="230"/>
      <c r="BJ119" s="230"/>
      <c r="BK119" s="230"/>
      <c r="BL119" s="230"/>
      <c r="BM119" s="230"/>
      <c r="BN119" s="230"/>
      <c r="BO119" s="975" t="s">
        <v>434</v>
      </c>
      <c r="BP119" s="1006"/>
      <c r="BQ119" s="997">
        <v>173625136</v>
      </c>
      <c r="BR119" s="998"/>
      <c r="BS119" s="998"/>
      <c r="BT119" s="998"/>
      <c r="BU119" s="998"/>
      <c r="BV119" s="998">
        <v>173255073</v>
      </c>
      <c r="BW119" s="998"/>
      <c r="BX119" s="998"/>
      <c r="BY119" s="998"/>
      <c r="BZ119" s="998"/>
      <c r="CA119" s="998">
        <v>169775154</v>
      </c>
      <c r="CB119" s="998"/>
      <c r="CC119" s="998"/>
      <c r="CD119" s="998"/>
      <c r="CE119" s="998"/>
      <c r="CF119" s="999"/>
      <c r="CG119" s="1000"/>
      <c r="CH119" s="1000"/>
      <c r="CI119" s="1000"/>
      <c r="CJ119" s="1001"/>
      <c r="CK119" s="947"/>
      <c r="CL119" s="948"/>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1005">
        <v>1958128</v>
      </c>
      <c r="DH119" s="984"/>
      <c r="DI119" s="984"/>
      <c r="DJ119" s="984"/>
      <c r="DK119" s="985"/>
      <c r="DL119" s="983">
        <v>1709655</v>
      </c>
      <c r="DM119" s="984"/>
      <c r="DN119" s="984"/>
      <c r="DO119" s="984"/>
      <c r="DP119" s="985"/>
      <c r="DQ119" s="983">
        <v>1454308</v>
      </c>
      <c r="DR119" s="984"/>
      <c r="DS119" s="984"/>
      <c r="DT119" s="984"/>
      <c r="DU119" s="985"/>
      <c r="DV119" s="986">
        <v>2.4</v>
      </c>
      <c r="DW119" s="987"/>
      <c r="DX119" s="987"/>
      <c r="DY119" s="987"/>
      <c r="DZ119" s="988"/>
    </row>
    <row r="120" spans="1:130" s="199" customFormat="1" ht="26.25" customHeight="1" x14ac:dyDescent="0.15">
      <c r="A120" s="1059"/>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9" t="s">
        <v>436</v>
      </c>
      <c r="AV120" s="990"/>
      <c r="AW120" s="990"/>
      <c r="AX120" s="990"/>
      <c r="AY120" s="991"/>
      <c r="AZ120" s="940" t="s">
        <v>437</v>
      </c>
      <c r="BA120" s="889"/>
      <c r="BB120" s="889"/>
      <c r="BC120" s="889"/>
      <c r="BD120" s="889"/>
      <c r="BE120" s="889"/>
      <c r="BF120" s="889"/>
      <c r="BG120" s="889"/>
      <c r="BH120" s="889"/>
      <c r="BI120" s="889"/>
      <c r="BJ120" s="889"/>
      <c r="BK120" s="889"/>
      <c r="BL120" s="889"/>
      <c r="BM120" s="889"/>
      <c r="BN120" s="889"/>
      <c r="BO120" s="889"/>
      <c r="BP120" s="890"/>
      <c r="BQ120" s="926">
        <v>18311250</v>
      </c>
      <c r="BR120" s="927"/>
      <c r="BS120" s="927"/>
      <c r="BT120" s="927"/>
      <c r="BU120" s="927"/>
      <c r="BV120" s="927">
        <v>21072567</v>
      </c>
      <c r="BW120" s="927"/>
      <c r="BX120" s="927"/>
      <c r="BY120" s="927"/>
      <c r="BZ120" s="927"/>
      <c r="CA120" s="927">
        <v>21940747</v>
      </c>
      <c r="CB120" s="927"/>
      <c r="CC120" s="927"/>
      <c r="CD120" s="927"/>
      <c r="CE120" s="927"/>
      <c r="CF120" s="941">
        <v>36.200000000000003</v>
      </c>
      <c r="CG120" s="942"/>
      <c r="CH120" s="942"/>
      <c r="CI120" s="942"/>
      <c r="CJ120" s="942"/>
      <c r="CK120" s="1007" t="s">
        <v>438</v>
      </c>
      <c r="CL120" s="1008"/>
      <c r="CM120" s="1008"/>
      <c r="CN120" s="1008"/>
      <c r="CO120" s="1009"/>
      <c r="CP120" s="1015" t="s">
        <v>388</v>
      </c>
      <c r="CQ120" s="1016"/>
      <c r="CR120" s="1016"/>
      <c r="CS120" s="1016"/>
      <c r="CT120" s="1016"/>
      <c r="CU120" s="1016"/>
      <c r="CV120" s="1016"/>
      <c r="CW120" s="1016"/>
      <c r="CX120" s="1016"/>
      <c r="CY120" s="1016"/>
      <c r="CZ120" s="1016"/>
      <c r="DA120" s="1016"/>
      <c r="DB120" s="1016"/>
      <c r="DC120" s="1016"/>
      <c r="DD120" s="1016"/>
      <c r="DE120" s="1016"/>
      <c r="DF120" s="1017"/>
      <c r="DG120" s="926">
        <v>8646845</v>
      </c>
      <c r="DH120" s="927"/>
      <c r="DI120" s="927"/>
      <c r="DJ120" s="927"/>
      <c r="DK120" s="927"/>
      <c r="DL120" s="927">
        <v>8349652</v>
      </c>
      <c r="DM120" s="927"/>
      <c r="DN120" s="927"/>
      <c r="DO120" s="927"/>
      <c r="DP120" s="927"/>
      <c r="DQ120" s="927">
        <v>7999027</v>
      </c>
      <c r="DR120" s="927"/>
      <c r="DS120" s="927"/>
      <c r="DT120" s="927"/>
      <c r="DU120" s="927"/>
      <c r="DV120" s="928">
        <v>13.2</v>
      </c>
      <c r="DW120" s="928"/>
      <c r="DX120" s="928"/>
      <c r="DY120" s="928"/>
      <c r="DZ120" s="929"/>
    </row>
    <row r="121" spans="1:130" s="199" customFormat="1" ht="26.25" customHeight="1" x14ac:dyDescent="0.15">
      <c r="A121" s="1059"/>
      <c r="B121" s="946"/>
      <c r="C121" s="967" t="s">
        <v>439</v>
      </c>
      <c r="D121" s="968"/>
      <c r="E121" s="968"/>
      <c r="F121" s="968"/>
      <c r="G121" s="968"/>
      <c r="H121" s="968"/>
      <c r="I121" s="968"/>
      <c r="J121" s="968"/>
      <c r="K121" s="968"/>
      <c r="L121" s="968"/>
      <c r="M121" s="968"/>
      <c r="N121" s="968"/>
      <c r="O121" s="968"/>
      <c r="P121" s="968"/>
      <c r="Q121" s="968"/>
      <c r="R121" s="968"/>
      <c r="S121" s="968"/>
      <c r="T121" s="968"/>
      <c r="U121" s="968"/>
      <c r="V121" s="968"/>
      <c r="W121" s="968"/>
      <c r="X121" s="968"/>
      <c r="Y121" s="968"/>
      <c r="Z121" s="969"/>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92"/>
      <c r="AV121" s="993"/>
      <c r="AW121" s="993"/>
      <c r="AX121" s="993"/>
      <c r="AY121" s="994"/>
      <c r="AZ121" s="949" t="s">
        <v>440</v>
      </c>
      <c r="BA121" s="950"/>
      <c r="BB121" s="950"/>
      <c r="BC121" s="950"/>
      <c r="BD121" s="950"/>
      <c r="BE121" s="950"/>
      <c r="BF121" s="950"/>
      <c r="BG121" s="950"/>
      <c r="BH121" s="950"/>
      <c r="BI121" s="950"/>
      <c r="BJ121" s="950"/>
      <c r="BK121" s="950"/>
      <c r="BL121" s="950"/>
      <c r="BM121" s="950"/>
      <c r="BN121" s="950"/>
      <c r="BO121" s="950"/>
      <c r="BP121" s="951"/>
      <c r="BQ121" s="919">
        <v>20068236</v>
      </c>
      <c r="BR121" s="920"/>
      <c r="BS121" s="920"/>
      <c r="BT121" s="920"/>
      <c r="BU121" s="920"/>
      <c r="BV121" s="920">
        <v>20333350</v>
      </c>
      <c r="BW121" s="920"/>
      <c r="BX121" s="920"/>
      <c r="BY121" s="920"/>
      <c r="BZ121" s="920"/>
      <c r="CA121" s="920">
        <v>20747746</v>
      </c>
      <c r="CB121" s="920"/>
      <c r="CC121" s="920"/>
      <c r="CD121" s="920"/>
      <c r="CE121" s="920"/>
      <c r="CF121" s="914">
        <v>34.200000000000003</v>
      </c>
      <c r="CG121" s="915"/>
      <c r="CH121" s="915"/>
      <c r="CI121" s="915"/>
      <c r="CJ121" s="915"/>
      <c r="CK121" s="1010"/>
      <c r="CL121" s="1011"/>
      <c r="CM121" s="1011"/>
      <c r="CN121" s="1011"/>
      <c r="CO121" s="1012"/>
      <c r="CP121" s="1020" t="s">
        <v>384</v>
      </c>
      <c r="CQ121" s="1021"/>
      <c r="CR121" s="1021"/>
      <c r="CS121" s="1021"/>
      <c r="CT121" s="1021"/>
      <c r="CU121" s="1021"/>
      <c r="CV121" s="1021"/>
      <c r="CW121" s="1021"/>
      <c r="CX121" s="1021"/>
      <c r="CY121" s="1021"/>
      <c r="CZ121" s="1021"/>
      <c r="DA121" s="1021"/>
      <c r="DB121" s="1021"/>
      <c r="DC121" s="1021"/>
      <c r="DD121" s="1021"/>
      <c r="DE121" s="1021"/>
      <c r="DF121" s="1022"/>
      <c r="DG121" s="919" t="s">
        <v>111</v>
      </c>
      <c r="DH121" s="920"/>
      <c r="DI121" s="920"/>
      <c r="DJ121" s="920"/>
      <c r="DK121" s="920"/>
      <c r="DL121" s="920" t="s">
        <v>111</v>
      </c>
      <c r="DM121" s="920"/>
      <c r="DN121" s="920"/>
      <c r="DO121" s="920"/>
      <c r="DP121" s="920"/>
      <c r="DQ121" s="920" t="s">
        <v>111</v>
      </c>
      <c r="DR121" s="920"/>
      <c r="DS121" s="920"/>
      <c r="DT121" s="920"/>
      <c r="DU121" s="920"/>
      <c r="DV121" s="921" t="s">
        <v>111</v>
      </c>
      <c r="DW121" s="921"/>
      <c r="DX121" s="921"/>
      <c r="DY121" s="921"/>
      <c r="DZ121" s="922"/>
    </row>
    <row r="122" spans="1:130" s="199" customFormat="1" ht="26.25" customHeight="1" x14ac:dyDescent="0.15">
      <c r="A122" s="1059"/>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92"/>
      <c r="AV122" s="993"/>
      <c r="AW122" s="993"/>
      <c r="AX122" s="993"/>
      <c r="AY122" s="994"/>
      <c r="AZ122" s="974" t="s">
        <v>441</v>
      </c>
      <c r="BA122" s="965"/>
      <c r="BB122" s="965"/>
      <c r="BC122" s="965"/>
      <c r="BD122" s="965"/>
      <c r="BE122" s="965"/>
      <c r="BF122" s="965"/>
      <c r="BG122" s="965"/>
      <c r="BH122" s="965"/>
      <c r="BI122" s="965"/>
      <c r="BJ122" s="965"/>
      <c r="BK122" s="965"/>
      <c r="BL122" s="965"/>
      <c r="BM122" s="965"/>
      <c r="BN122" s="965"/>
      <c r="BO122" s="965"/>
      <c r="BP122" s="966"/>
      <c r="BQ122" s="997">
        <v>74859260</v>
      </c>
      <c r="BR122" s="998"/>
      <c r="BS122" s="998"/>
      <c r="BT122" s="998"/>
      <c r="BU122" s="998"/>
      <c r="BV122" s="998">
        <v>75782962</v>
      </c>
      <c r="BW122" s="998"/>
      <c r="BX122" s="998"/>
      <c r="BY122" s="998"/>
      <c r="BZ122" s="998"/>
      <c r="CA122" s="998">
        <v>77480260</v>
      </c>
      <c r="CB122" s="998"/>
      <c r="CC122" s="998"/>
      <c r="CD122" s="998"/>
      <c r="CE122" s="998"/>
      <c r="CF122" s="1018">
        <v>127.8</v>
      </c>
      <c r="CG122" s="1019"/>
      <c r="CH122" s="1019"/>
      <c r="CI122" s="1019"/>
      <c r="CJ122" s="1019"/>
      <c r="CK122" s="1010"/>
      <c r="CL122" s="1011"/>
      <c r="CM122" s="1011"/>
      <c r="CN122" s="1011"/>
      <c r="CO122" s="1012"/>
      <c r="CP122" s="1020" t="s">
        <v>442</v>
      </c>
      <c r="CQ122" s="1021"/>
      <c r="CR122" s="1021"/>
      <c r="CS122" s="1021"/>
      <c r="CT122" s="1021"/>
      <c r="CU122" s="1021"/>
      <c r="CV122" s="1021"/>
      <c r="CW122" s="1021"/>
      <c r="CX122" s="1021"/>
      <c r="CY122" s="1021"/>
      <c r="CZ122" s="1021"/>
      <c r="DA122" s="1021"/>
      <c r="DB122" s="1021"/>
      <c r="DC122" s="1021"/>
      <c r="DD122" s="1021"/>
      <c r="DE122" s="1021"/>
      <c r="DF122" s="1022"/>
      <c r="DG122" s="919" t="s">
        <v>443</v>
      </c>
      <c r="DH122" s="920"/>
      <c r="DI122" s="920"/>
      <c r="DJ122" s="920"/>
      <c r="DK122" s="920"/>
      <c r="DL122" s="920" t="s">
        <v>443</v>
      </c>
      <c r="DM122" s="920"/>
      <c r="DN122" s="920"/>
      <c r="DO122" s="920"/>
      <c r="DP122" s="920"/>
      <c r="DQ122" s="920" t="s">
        <v>443</v>
      </c>
      <c r="DR122" s="920"/>
      <c r="DS122" s="920"/>
      <c r="DT122" s="920"/>
      <c r="DU122" s="920"/>
      <c r="DV122" s="921" t="s">
        <v>443</v>
      </c>
      <c r="DW122" s="921"/>
      <c r="DX122" s="921"/>
      <c r="DY122" s="921"/>
      <c r="DZ122" s="922"/>
    </row>
    <row r="123" spans="1:130" s="199" customFormat="1" ht="26.25" customHeight="1" x14ac:dyDescent="0.15">
      <c r="A123" s="1059"/>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443</v>
      </c>
      <c r="AB123" s="959"/>
      <c r="AC123" s="959"/>
      <c r="AD123" s="959"/>
      <c r="AE123" s="960"/>
      <c r="AF123" s="961" t="s">
        <v>443</v>
      </c>
      <c r="AG123" s="959"/>
      <c r="AH123" s="959"/>
      <c r="AI123" s="959"/>
      <c r="AJ123" s="960"/>
      <c r="AK123" s="961" t="s">
        <v>443</v>
      </c>
      <c r="AL123" s="959"/>
      <c r="AM123" s="959"/>
      <c r="AN123" s="959"/>
      <c r="AO123" s="960"/>
      <c r="AP123" s="962" t="s">
        <v>443</v>
      </c>
      <c r="AQ123" s="963"/>
      <c r="AR123" s="963"/>
      <c r="AS123" s="963"/>
      <c r="AT123" s="964"/>
      <c r="AU123" s="995"/>
      <c r="AV123" s="996"/>
      <c r="AW123" s="996"/>
      <c r="AX123" s="996"/>
      <c r="AY123" s="996"/>
      <c r="AZ123" s="230" t="s">
        <v>170</v>
      </c>
      <c r="BA123" s="230"/>
      <c r="BB123" s="230"/>
      <c r="BC123" s="230"/>
      <c r="BD123" s="230"/>
      <c r="BE123" s="230"/>
      <c r="BF123" s="230"/>
      <c r="BG123" s="230"/>
      <c r="BH123" s="230"/>
      <c r="BI123" s="230"/>
      <c r="BJ123" s="230"/>
      <c r="BK123" s="230"/>
      <c r="BL123" s="230"/>
      <c r="BM123" s="230"/>
      <c r="BN123" s="230"/>
      <c r="BO123" s="975" t="s">
        <v>444</v>
      </c>
      <c r="BP123" s="1006"/>
      <c r="BQ123" s="1065">
        <v>113238746</v>
      </c>
      <c r="BR123" s="1066"/>
      <c r="BS123" s="1066"/>
      <c r="BT123" s="1066"/>
      <c r="BU123" s="1066"/>
      <c r="BV123" s="1066">
        <v>117188879</v>
      </c>
      <c r="BW123" s="1066"/>
      <c r="BX123" s="1066"/>
      <c r="BY123" s="1066"/>
      <c r="BZ123" s="1066"/>
      <c r="CA123" s="1066">
        <v>120168753</v>
      </c>
      <c r="CB123" s="1066"/>
      <c r="CC123" s="1066"/>
      <c r="CD123" s="1066"/>
      <c r="CE123" s="1066"/>
      <c r="CF123" s="999"/>
      <c r="CG123" s="1000"/>
      <c r="CH123" s="1000"/>
      <c r="CI123" s="1000"/>
      <c r="CJ123" s="1001"/>
      <c r="CK123" s="1010"/>
      <c r="CL123" s="1011"/>
      <c r="CM123" s="1011"/>
      <c r="CN123" s="1011"/>
      <c r="CO123" s="1012"/>
      <c r="CP123" s="1020" t="s">
        <v>383</v>
      </c>
      <c r="CQ123" s="1021"/>
      <c r="CR123" s="1021"/>
      <c r="CS123" s="1021"/>
      <c r="CT123" s="1021"/>
      <c r="CU123" s="1021"/>
      <c r="CV123" s="1021"/>
      <c r="CW123" s="1021"/>
      <c r="CX123" s="1021"/>
      <c r="CY123" s="1021"/>
      <c r="CZ123" s="1021"/>
      <c r="DA123" s="1021"/>
      <c r="DB123" s="1021"/>
      <c r="DC123" s="1021"/>
      <c r="DD123" s="1021"/>
      <c r="DE123" s="1021"/>
      <c r="DF123" s="1022"/>
      <c r="DG123" s="958" t="s">
        <v>111</v>
      </c>
      <c r="DH123" s="959"/>
      <c r="DI123" s="959"/>
      <c r="DJ123" s="959"/>
      <c r="DK123" s="960"/>
      <c r="DL123" s="961" t="s">
        <v>111</v>
      </c>
      <c r="DM123" s="959"/>
      <c r="DN123" s="959"/>
      <c r="DO123" s="959"/>
      <c r="DP123" s="960"/>
      <c r="DQ123" s="961" t="s">
        <v>111</v>
      </c>
      <c r="DR123" s="959"/>
      <c r="DS123" s="959"/>
      <c r="DT123" s="959"/>
      <c r="DU123" s="960"/>
      <c r="DV123" s="962" t="s">
        <v>111</v>
      </c>
      <c r="DW123" s="963"/>
      <c r="DX123" s="963"/>
      <c r="DY123" s="963"/>
      <c r="DZ123" s="964"/>
    </row>
    <row r="124" spans="1:130" s="199" customFormat="1" ht="26.25" customHeight="1" thickBot="1" x14ac:dyDescent="0.2">
      <c r="A124" s="1059"/>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1061" t="s">
        <v>445</v>
      </c>
      <c r="AV124" s="1062"/>
      <c r="AW124" s="1062"/>
      <c r="AX124" s="1062"/>
      <c r="AY124" s="1062"/>
      <c r="AZ124" s="1062"/>
      <c r="BA124" s="1062"/>
      <c r="BB124" s="1062"/>
      <c r="BC124" s="1062"/>
      <c r="BD124" s="1062"/>
      <c r="BE124" s="1062"/>
      <c r="BF124" s="1062"/>
      <c r="BG124" s="1062"/>
      <c r="BH124" s="1062"/>
      <c r="BI124" s="1062"/>
      <c r="BJ124" s="1062"/>
      <c r="BK124" s="1062"/>
      <c r="BL124" s="1062"/>
      <c r="BM124" s="1062"/>
      <c r="BN124" s="1062"/>
      <c r="BO124" s="1062"/>
      <c r="BP124" s="1063"/>
      <c r="BQ124" s="1064">
        <v>100.1</v>
      </c>
      <c r="BR124" s="1028"/>
      <c r="BS124" s="1028"/>
      <c r="BT124" s="1028"/>
      <c r="BU124" s="1028"/>
      <c r="BV124" s="1028">
        <v>93.7</v>
      </c>
      <c r="BW124" s="1028"/>
      <c r="BX124" s="1028"/>
      <c r="BY124" s="1028"/>
      <c r="BZ124" s="1028"/>
      <c r="CA124" s="1028">
        <v>81.8</v>
      </c>
      <c r="CB124" s="1028"/>
      <c r="CC124" s="1028"/>
      <c r="CD124" s="1028"/>
      <c r="CE124" s="1028"/>
      <c r="CF124" s="1029"/>
      <c r="CG124" s="1030"/>
      <c r="CH124" s="1030"/>
      <c r="CI124" s="1030"/>
      <c r="CJ124" s="1031"/>
      <c r="CK124" s="1013"/>
      <c r="CL124" s="1013"/>
      <c r="CM124" s="1013"/>
      <c r="CN124" s="1013"/>
      <c r="CO124" s="1014"/>
      <c r="CP124" s="1020" t="s">
        <v>446</v>
      </c>
      <c r="CQ124" s="1021"/>
      <c r="CR124" s="1021"/>
      <c r="CS124" s="1021"/>
      <c r="CT124" s="1021"/>
      <c r="CU124" s="1021"/>
      <c r="CV124" s="1021"/>
      <c r="CW124" s="1021"/>
      <c r="CX124" s="1021"/>
      <c r="CY124" s="1021"/>
      <c r="CZ124" s="1021"/>
      <c r="DA124" s="1021"/>
      <c r="DB124" s="1021"/>
      <c r="DC124" s="1021"/>
      <c r="DD124" s="1021"/>
      <c r="DE124" s="1021"/>
      <c r="DF124" s="1022"/>
      <c r="DG124" s="1005">
        <v>24465</v>
      </c>
      <c r="DH124" s="984"/>
      <c r="DI124" s="984"/>
      <c r="DJ124" s="984"/>
      <c r="DK124" s="985"/>
      <c r="DL124" s="983">
        <v>12233</v>
      </c>
      <c r="DM124" s="984"/>
      <c r="DN124" s="984"/>
      <c r="DO124" s="984"/>
      <c r="DP124" s="985"/>
      <c r="DQ124" s="983" t="s">
        <v>111</v>
      </c>
      <c r="DR124" s="984"/>
      <c r="DS124" s="984"/>
      <c r="DT124" s="984"/>
      <c r="DU124" s="985"/>
      <c r="DV124" s="986" t="s">
        <v>111</v>
      </c>
      <c r="DW124" s="987"/>
      <c r="DX124" s="987"/>
      <c r="DY124" s="987"/>
      <c r="DZ124" s="988"/>
    </row>
    <row r="125" spans="1:130" s="199" customFormat="1" ht="26.25" customHeight="1" x14ac:dyDescent="0.15">
      <c r="A125" s="1059"/>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23" t="s">
        <v>447</v>
      </c>
      <c r="CL125" s="1008"/>
      <c r="CM125" s="1008"/>
      <c r="CN125" s="1008"/>
      <c r="CO125" s="1009"/>
      <c r="CP125" s="940" t="s">
        <v>448</v>
      </c>
      <c r="CQ125" s="889"/>
      <c r="CR125" s="889"/>
      <c r="CS125" s="889"/>
      <c r="CT125" s="889"/>
      <c r="CU125" s="889"/>
      <c r="CV125" s="889"/>
      <c r="CW125" s="889"/>
      <c r="CX125" s="889"/>
      <c r="CY125" s="889"/>
      <c r="CZ125" s="889"/>
      <c r="DA125" s="889"/>
      <c r="DB125" s="889"/>
      <c r="DC125" s="889"/>
      <c r="DD125" s="889"/>
      <c r="DE125" s="889"/>
      <c r="DF125" s="890"/>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9" customFormat="1" ht="26.25" customHeight="1" thickBot="1" x14ac:dyDescent="0.2">
      <c r="A126" s="1059"/>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294864</v>
      </c>
      <c r="AB126" s="959"/>
      <c r="AC126" s="959"/>
      <c r="AD126" s="959"/>
      <c r="AE126" s="960"/>
      <c r="AF126" s="961">
        <v>294864</v>
      </c>
      <c r="AG126" s="959"/>
      <c r="AH126" s="959"/>
      <c r="AI126" s="959"/>
      <c r="AJ126" s="960"/>
      <c r="AK126" s="961">
        <v>294864</v>
      </c>
      <c r="AL126" s="959"/>
      <c r="AM126" s="959"/>
      <c r="AN126" s="959"/>
      <c r="AO126" s="960"/>
      <c r="AP126" s="962">
        <v>0.5</v>
      </c>
      <c r="AQ126" s="963"/>
      <c r="AR126" s="963"/>
      <c r="AS126" s="963"/>
      <c r="AT126" s="96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24"/>
      <c r="CL126" s="1011"/>
      <c r="CM126" s="1011"/>
      <c r="CN126" s="1011"/>
      <c r="CO126" s="1012"/>
      <c r="CP126" s="949" t="s">
        <v>449</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9" customFormat="1" ht="26.25" customHeight="1" x14ac:dyDescent="0.15">
      <c r="A127" s="1060"/>
      <c r="B127" s="948"/>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5"/>
      <c r="AV127" s="235"/>
      <c r="AW127" s="235"/>
      <c r="AX127" s="1032" t="s">
        <v>451</v>
      </c>
      <c r="AY127" s="1033"/>
      <c r="AZ127" s="1033"/>
      <c r="BA127" s="1033"/>
      <c r="BB127" s="1033"/>
      <c r="BC127" s="1033"/>
      <c r="BD127" s="1033"/>
      <c r="BE127" s="1034"/>
      <c r="BF127" s="1035" t="s">
        <v>452</v>
      </c>
      <c r="BG127" s="1033"/>
      <c r="BH127" s="1033"/>
      <c r="BI127" s="1033"/>
      <c r="BJ127" s="1033"/>
      <c r="BK127" s="1033"/>
      <c r="BL127" s="1034"/>
      <c r="BM127" s="1035" t="s">
        <v>453</v>
      </c>
      <c r="BN127" s="1033"/>
      <c r="BO127" s="1033"/>
      <c r="BP127" s="1033"/>
      <c r="BQ127" s="1033"/>
      <c r="BR127" s="1033"/>
      <c r="BS127" s="1034"/>
      <c r="BT127" s="1035" t="s">
        <v>454</v>
      </c>
      <c r="BU127" s="1033"/>
      <c r="BV127" s="1033"/>
      <c r="BW127" s="1033"/>
      <c r="BX127" s="1033"/>
      <c r="BY127" s="1033"/>
      <c r="BZ127" s="1057"/>
      <c r="CA127" s="235"/>
      <c r="CB127" s="235"/>
      <c r="CC127" s="235"/>
      <c r="CD127" s="236"/>
      <c r="CE127" s="236"/>
      <c r="CF127" s="236"/>
      <c r="CG127" s="233"/>
      <c r="CH127" s="233"/>
      <c r="CI127" s="233"/>
      <c r="CJ127" s="234"/>
      <c r="CK127" s="1024"/>
      <c r="CL127" s="1011"/>
      <c r="CM127" s="1011"/>
      <c r="CN127" s="1011"/>
      <c r="CO127" s="1012"/>
      <c r="CP127" s="949" t="s">
        <v>455</v>
      </c>
      <c r="CQ127" s="950"/>
      <c r="CR127" s="950"/>
      <c r="CS127" s="950"/>
      <c r="CT127" s="950"/>
      <c r="CU127" s="950"/>
      <c r="CV127" s="950"/>
      <c r="CW127" s="950"/>
      <c r="CX127" s="950"/>
      <c r="CY127" s="950"/>
      <c r="CZ127" s="950"/>
      <c r="DA127" s="950"/>
      <c r="DB127" s="950"/>
      <c r="DC127" s="950"/>
      <c r="DD127" s="950"/>
      <c r="DE127" s="950"/>
      <c r="DF127" s="951"/>
      <c r="DG127" s="919" t="s">
        <v>111</v>
      </c>
      <c r="DH127" s="920"/>
      <c r="DI127" s="920"/>
      <c r="DJ127" s="920"/>
      <c r="DK127" s="920"/>
      <c r="DL127" s="920" t="s">
        <v>111</v>
      </c>
      <c r="DM127" s="920"/>
      <c r="DN127" s="920"/>
      <c r="DO127" s="920"/>
      <c r="DP127" s="920"/>
      <c r="DQ127" s="920" t="s">
        <v>111</v>
      </c>
      <c r="DR127" s="920"/>
      <c r="DS127" s="920"/>
      <c r="DT127" s="920"/>
      <c r="DU127" s="920"/>
      <c r="DV127" s="921" t="s">
        <v>111</v>
      </c>
      <c r="DW127" s="921"/>
      <c r="DX127" s="921"/>
      <c r="DY127" s="921"/>
      <c r="DZ127" s="922"/>
    </row>
    <row r="128" spans="1:130" s="199" customFormat="1" ht="26.25" customHeight="1" thickBot="1" x14ac:dyDescent="0.2">
      <c r="A128" s="1043" t="s">
        <v>456</v>
      </c>
      <c r="B128" s="1044"/>
      <c r="C128" s="1044"/>
      <c r="D128" s="1044"/>
      <c r="E128" s="1044"/>
      <c r="F128" s="1044"/>
      <c r="G128" s="1044"/>
      <c r="H128" s="1044"/>
      <c r="I128" s="1044"/>
      <c r="J128" s="1044"/>
      <c r="K128" s="1044"/>
      <c r="L128" s="1044"/>
      <c r="M128" s="1044"/>
      <c r="N128" s="1044"/>
      <c r="O128" s="1044"/>
      <c r="P128" s="1044"/>
      <c r="Q128" s="1044"/>
      <c r="R128" s="1044"/>
      <c r="S128" s="1044"/>
      <c r="T128" s="1044"/>
      <c r="U128" s="1044"/>
      <c r="V128" s="1044"/>
      <c r="W128" s="1045" t="s">
        <v>457</v>
      </c>
      <c r="X128" s="1045"/>
      <c r="Y128" s="1045"/>
      <c r="Z128" s="1046"/>
      <c r="AA128" s="1047">
        <v>1407198</v>
      </c>
      <c r="AB128" s="1048"/>
      <c r="AC128" s="1048"/>
      <c r="AD128" s="1048"/>
      <c r="AE128" s="1049"/>
      <c r="AF128" s="1050">
        <v>1491865</v>
      </c>
      <c r="AG128" s="1048"/>
      <c r="AH128" s="1048"/>
      <c r="AI128" s="1048"/>
      <c r="AJ128" s="1049"/>
      <c r="AK128" s="1050">
        <v>1299264</v>
      </c>
      <c r="AL128" s="1048"/>
      <c r="AM128" s="1048"/>
      <c r="AN128" s="1048"/>
      <c r="AO128" s="1049"/>
      <c r="AP128" s="1051"/>
      <c r="AQ128" s="1052"/>
      <c r="AR128" s="1052"/>
      <c r="AS128" s="1052"/>
      <c r="AT128" s="1053"/>
      <c r="AU128" s="235"/>
      <c r="AV128" s="235"/>
      <c r="AW128" s="235"/>
      <c r="AX128" s="888" t="s">
        <v>458</v>
      </c>
      <c r="AY128" s="889"/>
      <c r="AZ128" s="889"/>
      <c r="BA128" s="889"/>
      <c r="BB128" s="889"/>
      <c r="BC128" s="889"/>
      <c r="BD128" s="889"/>
      <c r="BE128" s="890"/>
      <c r="BF128" s="1054" t="s">
        <v>111</v>
      </c>
      <c r="BG128" s="1055"/>
      <c r="BH128" s="1055"/>
      <c r="BI128" s="1055"/>
      <c r="BJ128" s="1055"/>
      <c r="BK128" s="1055"/>
      <c r="BL128" s="1056"/>
      <c r="BM128" s="1054">
        <v>11.25</v>
      </c>
      <c r="BN128" s="1055"/>
      <c r="BO128" s="1055"/>
      <c r="BP128" s="1055"/>
      <c r="BQ128" s="1055"/>
      <c r="BR128" s="1055"/>
      <c r="BS128" s="1056"/>
      <c r="BT128" s="1054">
        <v>20</v>
      </c>
      <c r="BU128" s="1055"/>
      <c r="BV128" s="1055"/>
      <c r="BW128" s="1055"/>
      <c r="BX128" s="1055"/>
      <c r="BY128" s="1055"/>
      <c r="BZ128" s="1079"/>
      <c r="CA128" s="236"/>
      <c r="CB128" s="236"/>
      <c r="CC128" s="236"/>
      <c r="CD128" s="236"/>
      <c r="CE128" s="236"/>
      <c r="CF128" s="236"/>
      <c r="CG128" s="233"/>
      <c r="CH128" s="233"/>
      <c r="CI128" s="233"/>
      <c r="CJ128" s="234"/>
      <c r="CK128" s="1025"/>
      <c r="CL128" s="1026"/>
      <c r="CM128" s="1026"/>
      <c r="CN128" s="1026"/>
      <c r="CO128" s="1027"/>
      <c r="CP128" s="1036" t="s">
        <v>459</v>
      </c>
      <c r="CQ128" s="1037"/>
      <c r="CR128" s="1037"/>
      <c r="CS128" s="1037"/>
      <c r="CT128" s="1037"/>
      <c r="CU128" s="1037"/>
      <c r="CV128" s="1037"/>
      <c r="CW128" s="1037"/>
      <c r="CX128" s="1037"/>
      <c r="CY128" s="1037"/>
      <c r="CZ128" s="1037"/>
      <c r="DA128" s="1037"/>
      <c r="DB128" s="1037"/>
      <c r="DC128" s="1037"/>
      <c r="DD128" s="1037"/>
      <c r="DE128" s="1037"/>
      <c r="DF128" s="1038"/>
      <c r="DG128" s="1039">
        <v>7951</v>
      </c>
      <c r="DH128" s="1040"/>
      <c r="DI128" s="1040"/>
      <c r="DJ128" s="1040"/>
      <c r="DK128" s="1040"/>
      <c r="DL128" s="1040">
        <v>7330</v>
      </c>
      <c r="DM128" s="1040"/>
      <c r="DN128" s="1040"/>
      <c r="DO128" s="1040"/>
      <c r="DP128" s="1040"/>
      <c r="DQ128" s="1040">
        <v>9863</v>
      </c>
      <c r="DR128" s="1040"/>
      <c r="DS128" s="1040"/>
      <c r="DT128" s="1040"/>
      <c r="DU128" s="1040"/>
      <c r="DV128" s="1041">
        <v>0</v>
      </c>
      <c r="DW128" s="1041"/>
      <c r="DX128" s="1041"/>
      <c r="DY128" s="1041"/>
      <c r="DZ128" s="1042"/>
    </row>
    <row r="129" spans="1:131" s="199"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73" t="s">
        <v>460</v>
      </c>
      <c r="X129" s="1074"/>
      <c r="Y129" s="1074"/>
      <c r="Z129" s="1075"/>
      <c r="AA129" s="958">
        <v>66498978</v>
      </c>
      <c r="AB129" s="959"/>
      <c r="AC129" s="959"/>
      <c r="AD129" s="959"/>
      <c r="AE129" s="960"/>
      <c r="AF129" s="961">
        <v>65911450</v>
      </c>
      <c r="AG129" s="959"/>
      <c r="AH129" s="959"/>
      <c r="AI129" s="959"/>
      <c r="AJ129" s="960"/>
      <c r="AK129" s="961">
        <v>66756658</v>
      </c>
      <c r="AL129" s="959"/>
      <c r="AM129" s="959"/>
      <c r="AN129" s="959"/>
      <c r="AO129" s="960"/>
      <c r="AP129" s="1076"/>
      <c r="AQ129" s="1077"/>
      <c r="AR129" s="1077"/>
      <c r="AS129" s="1077"/>
      <c r="AT129" s="1078"/>
      <c r="AU129" s="237"/>
      <c r="AV129" s="237"/>
      <c r="AW129" s="237"/>
      <c r="AX129" s="1067" t="s">
        <v>461</v>
      </c>
      <c r="AY129" s="950"/>
      <c r="AZ129" s="950"/>
      <c r="BA129" s="950"/>
      <c r="BB129" s="950"/>
      <c r="BC129" s="950"/>
      <c r="BD129" s="950"/>
      <c r="BE129" s="951"/>
      <c r="BF129" s="1068" t="s">
        <v>111</v>
      </c>
      <c r="BG129" s="1069"/>
      <c r="BH129" s="1069"/>
      <c r="BI129" s="1069"/>
      <c r="BJ129" s="1069"/>
      <c r="BK129" s="1069"/>
      <c r="BL129" s="1070"/>
      <c r="BM129" s="1068">
        <v>16.25</v>
      </c>
      <c r="BN129" s="1069"/>
      <c r="BO129" s="1069"/>
      <c r="BP129" s="1069"/>
      <c r="BQ129" s="1069"/>
      <c r="BR129" s="1069"/>
      <c r="BS129" s="1070"/>
      <c r="BT129" s="1068">
        <v>30</v>
      </c>
      <c r="BU129" s="1071"/>
      <c r="BV129" s="1071"/>
      <c r="BW129" s="1071"/>
      <c r="BX129" s="1071"/>
      <c r="BY129" s="1071"/>
      <c r="BZ129" s="107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930" t="s">
        <v>462</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73" t="s">
        <v>463</v>
      </c>
      <c r="X130" s="1074"/>
      <c r="Y130" s="1074"/>
      <c r="Z130" s="1075"/>
      <c r="AA130" s="958">
        <v>6195635</v>
      </c>
      <c r="AB130" s="959"/>
      <c r="AC130" s="959"/>
      <c r="AD130" s="959"/>
      <c r="AE130" s="960"/>
      <c r="AF130" s="961">
        <v>6087440</v>
      </c>
      <c r="AG130" s="959"/>
      <c r="AH130" s="959"/>
      <c r="AI130" s="959"/>
      <c r="AJ130" s="960"/>
      <c r="AK130" s="961">
        <v>6153037</v>
      </c>
      <c r="AL130" s="959"/>
      <c r="AM130" s="959"/>
      <c r="AN130" s="959"/>
      <c r="AO130" s="960"/>
      <c r="AP130" s="1076"/>
      <c r="AQ130" s="1077"/>
      <c r="AR130" s="1077"/>
      <c r="AS130" s="1077"/>
      <c r="AT130" s="1078"/>
      <c r="AU130" s="237"/>
      <c r="AV130" s="237"/>
      <c r="AW130" s="237"/>
      <c r="AX130" s="1067" t="s">
        <v>464</v>
      </c>
      <c r="AY130" s="950"/>
      <c r="AZ130" s="950"/>
      <c r="BA130" s="950"/>
      <c r="BB130" s="950"/>
      <c r="BC130" s="950"/>
      <c r="BD130" s="950"/>
      <c r="BE130" s="951"/>
      <c r="BF130" s="1104">
        <v>12.8</v>
      </c>
      <c r="BG130" s="1105"/>
      <c r="BH130" s="1105"/>
      <c r="BI130" s="1105"/>
      <c r="BJ130" s="1105"/>
      <c r="BK130" s="1105"/>
      <c r="BL130" s="1106"/>
      <c r="BM130" s="1104">
        <v>25</v>
      </c>
      <c r="BN130" s="1105"/>
      <c r="BO130" s="1105"/>
      <c r="BP130" s="1105"/>
      <c r="BQ130" s="1105"/>
      <c r="BR130" s="1105"/>
      <c r="BS130" s="1106"/>
      <c r="BT130" s="1104">
        <v>35</v>
      </c>
      <c r="BU130" s="1107"/>
      <c r="BV130" s="1107"/>
      <c r="BW130" s="1107"/>
      <c r="BX130" s="1107"/>
      <c r="BY130" s="1107"/>
      <c r="BZ130" s="110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1109"/>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1" t="s">
        <v>465</v>
      </c>
      <c r="X131" s="1112"/>
      <c r="Y131" s="1112"/>
      <c r="Z131" s="1113"/>
      <c r="AA131" s="1005">
        <v>60303343</v>
      </c>
      <c r="AB131" s="984"/>
      <c r="AC131" s="984"/>
      <c r="AD131" s="984"/>
      <c r="AE131" s="985"/>
      <c r="AF131" s="983">
        <v>59824010</v>
      </c>
      <c r="AG131" s="984"/>
      <c r="AH131" s="984"/>
      <c r="AI131" s="984"/>
      <c r="AJ131" s="985"/>
      <c r="AK131" s="983">
        <v>60603621</v>
      </c>
      <c r="AL131" s="984"/>
      <c r="AM131" s="984"/>
      <c r="AN131" s="984"/>
      <c r="AO131" s="985"/>
      <c r="AP131" s="1114"/>
      <c r="AQ131" s="1115"/>
      <c r="AR131" s="1115"/>
      <c r="AS131" s="1115"/>
      <c r="AT131" s="1116"/>
      <c r="AU131" s="237"/>
      <c r="AV131" s="237"/>
      <c r="AW131" s="237"/>
      <c r="AX131" s="1086" t="s">
        <v>466</v>
      </c>
      <c r="AY131" s="1037"/>
      <c r="AZ131" s="1037"/>
      <c r="BA131" s="1037"/>
      <c r="BB131" s="1037"/>
      <c r="BC131" s="1037"/>
      <c r="BD131" s="1037"/>
      <c r="BE131" s="1038"/>
      <c r="BF131" s="1087">
        <v>81.8</v>
      </c>
      <c r="BG131" s="1088"/>
      <c r="BH131" s="1088"/>
      <c r="BI131" s="1088"/>
      <c r="BJ131" s="1088"/>
      <c r="BK131" s="1088"/>
      <c r="BL131" s="1089"/>
      <c r="BM131" s="1087">
        <v>350</v>
      </c>
      <c r="BN131" s="1088"/>
      <c r="BO131" s="1088"/>
      <c r="BP131" s="1088"/>
      <c r="BQ131" s="1088"/>
      <c r="BR131" s="1088"/>
      <c r="BS131" s="1089"/>
      <c r="BT131" s="1090"/>
      <c r="BU131" s="1091"/>
      <c r="BV131" s="1091"/>
      <c r="BW131" s="1091"/>
      <c r="BX131" s="1091"/>
      <c r="BY131" s="1091"/>
      <c r="BZ131" s="109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1093" t="s">
        <v>467</v>
      </c>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7" t="s">
        <v>468</v>
      </c>
      <c r="W132" s="1097"/>
      <c r="X132" s="1097"/>
      <c r="Y132" s="1097"/>
      <c r="Z132" s="1098"/>
      <c r="AA132" s="1099">
        <v>13.21446143</v>
      </c>
      <c r="AB132" s="1100"/>
      <c r="AC132" s="1100"/>
      <c r="AD132" s="1100"/>
      <c r="AE132" s="1101"/>
      <c r="AF132" s="1102">
        <v>13.03414632</v>
      </c>
      <c r="AG132" s="1100"/>
      <c r="AH132" s="1100"/>
      <c r="AI132" s="1100"/>
      <c r="AJ132" s="1101"/>
      <c r="AK132" s="1102">
        <v>12.429402530000001</v>
      </c>
      <c r="AL132" s="1100"/>
      <c r="AM132" s="1100"/>
      <c r="AN132" s="1100"/>
      <c r="AO132" s="1101"/>
      <c r="AP132" s="999"/>
      <c r="AQ132" s="1000"/>
      <c r="AR132" s="1000"/>
      <c r="AS132" s="1000"/>
      <c r="AT132" s="110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1095"/>
      <c r="B133" s="1096"/>
      <c r="C133" s="1096"/>
      <c r="D133" s="1096"/>
      <c r="E133" s="1096"/>
      <c r="F133" s="1096"/>
      <c r="G133" s="1096"/>
      <c r="H133" s="1096"/>
      <c r="I133" s="1096"/>
      <c r="J133" s="1096"/>
      <c r="K133" s="1096"/>
      <c r="L133" s="1096"/>
      <c r="M133" s="1096"/>
      <c r="N133" s="1096"/>
      <c r="O133" s="1096"/>
      <c r="P133" s="1096"/>
      <c r="Q133" s="1096"/>
      <c r="R133" s="1096"/>
      <c r="S133" s="1096"/>
      <c r="T133" s="1096"/>
      <c r="U133" s="1096"/>
      <c r="V133" s="1080" t="s">
        <v>469</v>
      </c>
      <c r="W133" s="1080"/>
      <c r="X133" s="1080"/>
      <c r="Y133" s="1080"/>
      <c r="Z133" s="1081"/>
      <c r="AA133" s="1082">
        <v>13.8</v>
      </c>
      <c r="AB133" s="1083"/>
      <c r="AC133" s="1083"/>
      <c r="AD133" s="1083"/>
      <c r="AE133" s="1084"/>
      <c r="AF133" s="1082">
        <v>13.2</v>
      </c>
      <c r="AG133" s="1083"/>
      <c r="AH133" s="1083"/>
      <c r="AI133" s="1083"/>
      <c r="AJ133" s="1084"/>
      <c r="AK133" s="1082">
        <v>12.8</v>
      </c>
      <c r="AL133" s="1083"/>
      <c r="AM133" s="1083"/>
      <c r="AN133" s="1083"/>
      <c r="AO133" s="1084"/>
      <c r="AP133" s="1029"/>
      <c r="AQ133" s="1030"/>
      <c r="AR133" s="1030"/>
      <c r="AS133" s="1030"/>
      <c r="AT133" s="108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470</v>
      </c>
      <c r="B5" s="248"/>
      <c r="C5" s="248"/>
      <c r="D5" s="248"/>
      <c r="E5" s="248"/>
      <c r="F5" s="248"/>
      <c r="G5" s="248"/>
      <c r="H5" s="248"/>
      <c r="I5" s="248"/>
      <c r="J5" s="248"/>
      <c r="K5" s="248"/>
      <c r="L5" s="248"/>
      <c r="M5" s="248"/>
      <c r="N5" s="248"/>
      <c r="O5" s="249"/>
    </row>
    <row r="6" spans="1:16" x14ac:dyDescent="0.15">
      <c r="A6" s="250"/>
      <c r="B6" s="246"/>
      <c r="C6" s="246"/>
      <c r="D6" s="246"/>
      <c r="E6" s="246"/>
      <c r="F6" s="246"/>
      <c r="G6" s="251" t="s">
        <v>471</v>
      </c>
      <c r="H6" s="251"/>
      <c r="I6" s="251"/>
      <c r="J6" s="251"/>
      <c r="K6" s="246"/>
      <c r="L6" s="246"/>
      <c r="M6" s="246"/>
      <c r="N6" s="246"/>
    </row>
    <row r="7" spans="1:16" x14ac:dyDescent="0.15">
      <c r="A7" s="250"/>
      <c r="B7" s="246"/>
      <c r="C7" s="246"/>
      <c r="D7" s="246"/>
      <c r="E7" s="246"/>
      <c r="F7" s="246"/>
      <c r="G7" s="253"/>
      <c r="H7" s="254"/>
      <c r="I7" s="254"/>
      <c r="J7" s="255"/>
      <c r="K7" s="1120" t="s">
        <v>472</v>
      </c>
      <c r="L7" s="256"/>
      <c r="M7" s="257" t="s">
        <v>473</v>
      </c>
      <c r="N7" s="258"/>
    </row>
    <row r="8" spans="1:16" x14ac:dyDescent="0.15">
      <c r="A8" s="250"/>
      <c r="B8" s="246"/>
      <c r="C8" s="246"/>
      <c r="D8" s="246"/>
      <c r="E8" s="246"/>
      <c r="F8" s="246"/>
      <c r="G8" s="259"/>
      <c r="H8" s="260"/>
      <c r="I8" s="260"/>
      <c r="J8" s="261"/>
      <c r="K8" s="1121"/>
      <c r="L8" s="262" t="s">
        <v>474</v>
      </c>
      <c r="M8" s="263" t="s">
        <v>475</v>
      </c>
      <c r="N8" s="264" t="s">
        <v>476</v>
      </c>
    </row>
    <row r="9" spans="1:16" x14ac:dyDescent="0.15">
      <c r="A9" s="250"/>
      <c r="B9" s="246"/>
      <c r="C9" s="246"/>
      <c r="D9" s="246"/>
      <c r="E9" s="246"/>
      <c r="F9" s="246"/>
      <c r="G9" s="1122" t="s">
        <v>477</v>
      </c>
      <c r="H9" s="1123"/>
      <c r="I9" s="1123"/>
      <c r="J9" s="1124"/>
      <c r="K9" s="265">
        <v>17919515</v>
      </c>
      <c r="L9" s="266">
        <v>55280</v>
      </c>
      <c r="M9" s="267">
        <v>57606</v>
      </c>
      <c r="N9" s="268">
        <v>-4</v>
      </c>
    </row>
    <row r="10" spans="1:16" x14ac:dyDescent="0.15">
      <c r="A10" s="250"/>
      <c r="B10" s="246"/>
      <c r="C10" s="246"/>
      <c r="D10" s="246"/>
      <c r="E10" s="246"/>
      <c r="F10" s="246"/>
      <c r="G10" s="1122" t="s">
        <v>478</v>
      </c>
      <c r="H10" s="1123"/>
      <c r="I10" s="1123"/>
      <c r="J10" s="1124"/>
      <c r="K10" s="269">
        <v>870558</v>
      </c>
      <c r="L10" s="270">
        <v>2686</v>
      </c>
      <c r="M10" s="271">
        <v>2562</v>
      </c>
      <c r="N10" s="272">
        <v>4.8</v>
      </c>
    </row>
    <row r="11" spans="1:16" ht="13.5" customHeight="1" x14ac:dyDescent="0.15">
      <c r="A11" s="250"/>
      <c r="B11" s="246"/>
      <c r="C11" s="246"/>
      <c r="D11" s="246"/>
      <c r="E11" s="246"/>
      <c r="F11" s="246"/>
      <c r="G11" s="1122" t="s">
        <v>479</v>
      </c>
      <c r="H11" s="1123"/>
      <c r="I11" s="1123"/>
      <c r="J11" s="1124"/>
      <c r="K11" s="269">
        <v>291862</v>
      </c>
      <c r="L11" s="270">
        <v>900</v>
      </c>
      <c r="M11" s="271">
        <v>1597</v>
      </c>
      <c r="N11" s="272">
        <v>-43.6</v>
      </c>
    </row>
    <row r="12" spans="1:16" ht="13.5" customHeight="1" x14ac:dyDescent="0.15">
      <c r="A12" s="250"/>
      <c r="B12" s="246"/>
      <c r="C12" s="246"/>
      <c r="D12" s="246"/>
      <c r="E12" s="246"/>
      <c r="F12" s="246"/>
      <c r="G12" s="1122" t="s">
        <v>480</v>
      </c>
      <c r="H12" s="1123"/>
      <c r="I12" s="1123"/>
      <c r="J12" s="1124"/>
      <c r="K12" s="269">
        <v>245505</v>
      </c>
      <c r="L12" s="270">
        <v>757</v>
      </c>
      <c r="M12" s="271">
        <v>583</v>
      </c>
      <c r="N12" s="272">
        <v>29.8</v>
      </c>
    </row>
    <row r="13" spans="1:16" ht="13.5" customHeight="1" x14ac:dyDescent="0.15">
      <c r="A13" s="250"/>
      <c r="B13" s="246"/>
      <c r="C13" s="246"/>
      <c r="D13" s="246"/>
      <c r="E13" s="246"/>
      <c r="F13" s="246"/>
      <c r="G13" s="1122" t="s">
        <v>481</v>
      </c>
      <c r="H13" s="1123"/>
      <c r="I13" s="1123"/>
      <c r="J13" s="1124"/>
      <c r="K13" s="269" t="s">
        <v>482</v>
      </c>
      <c r="L13" s="270" t="s">
        <v>482</v>
      </c>
      <c r="M13" s="271">
        <v>23</v>
      </c>
      <c r="N13" s="272" t="s">
        <v>482</v>
      </c>
    </row>
    <row r="14" spans="1:16" ht="13.5" customHeight="1" x14ac:dyDescent="0.15">
      <c r="A14" s="250"/>
      <c r="B14" s="246"/>
      <c r="C14" s="246"/>
      <c r="D14" s="246"/>
      <c r="E14" s="246"/>
      <c r="F14" s="246"/>
      <c r="G14" s="1122" t="s">
        <v>483</v>
      </c>
      <c r="H14" s="1123"/>
      <c r="I14" s="1123"/>
      <c r="J14" s="1124"/>
      <c r="K14" s="269">
        <v>880064</v>
      </c>
      <c r="L14" s="270">
        <v>2715</v>
      </c>
      <c r="M14" s="271">
        <v>1821</v>
      </c>
      <c r="N14" s="272">
        <v>49.1</v>
      </c>
    </row>
    <row r="15" spans="1:16" ht="13.5" customHeight="1" x14ac:dyDescent="0.15">
      <c r="A15" s="250"/>
      <c r="B15" s="246"/>
      <c r="C15" s="246"/>
      <c r="D15" s="246"/>
      <c r="E15" s="246"/>
      <c r="F15" s="246"/>
      <c r="G15" s="1122" t="s">
        <v>484</v>
      </c>
      <c r="H15" s="1123"/>
      <c r="I15" s="1123"/>
      <c r="J15" s="1124"/>
      <c r="K15" s="269">
        <v>50815</v>
      </c>
      <c r="L15" s="270">
        <v>157</v>
      </c>
      <c r="M15" s="271">
        <v>1288</v>
      </c>
      <c r="N15" s="272">
        <v>-87.8</v>
      </c>
    </row>
    <row r="16" spans="1:16" x14ac:dyDescent="0.15">
      <c r="A16" s="250"/>
      <c r="B16" s="246"/>
      <c r="C16" s="246"/>
      <c r="D16" s="246"/>
      <c r="E16" s="246"/>
      <c r="F16" s="246"/>
      <c r="G16" s="1125" t="s">
        <v>485</v>
      </c>
      <c r="H16" s="1126"/>
      <c r="I16" s="1126"/>
      <c r="J16" s="1127"/>
      <c r="K16" s="270">
        <v>-1507475</v>
      </c>
      <c r="L16" s="270">
        <v>-4650</v>
      </c>
      <c r="M16" s="271">
        <v>-4777</v>
      </c>
      <c r="N16" s="272">
        <v>-2.7</v>
      </c>
    </row>
    <row r="17" spans="1:16" x14ac:dyDescent="0.15">
      <c r="A17" s="250"/>
      <c r="B17" s="246"/>
      <c r="C17" s="246"/>
      <c r="D17" s="246"/>
      <c r="E17" s="246"/>
      <c r="F17" s="246"/>
      <c r="G17" s="1125" t="s">
        <v>170</v>
      </c>
      <c r="H17" s="1126"/>
      <c r="I17" s="1126"/>
      <c r="J17" s="1127"/>
      <c r="K17" s="270">
        <v>18750844</v>
      </c>
      <c r="L17" s="270">
        <v>57845</v>
      </c>
      <c r="M17" s="271">
        <v>60704</v>
      </c>
      <c r="N17" s="272">
        <v>-4.7</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486</v>
      </c>
      <c r="H19" s="246"/>
      <c r="I19" s="246"/>
      <c r="J19" s="246"/>
      <c r="K19" s="246"/>
      <c r="L19" s="246"/>
      <c r="M19" s="246"/>
      <c r="N19" s="246"/>
    </row>
    <row r="20" spans="1:16" x14ac:dyDescent="0.15">
      <c r="A20" s="250"/>
      <c r="B20" s="246"/>
      <c r="C20" s="246"/>
      <c r="D20" s="246"/>
      <c r="E20" s="246"/>
      <c r="F20" s="246"/>
      <c r="G20" s="274"/>
      <c r="H20" s="275"/>
      <c r="I20" s="275"/>
      <c r="J20" s="276"/>
      <c r="K20" s="277" t="s">
        <v>487</v>
      </c>
      <c r="L20" s="278" t="s">
        <v>488</v>
      </c>
      <c r="M20" s="279" t="s">
        <v>489</v>
      </c>
      <c r="N20" s="280"/>
    </row>
    <row r="21" spans="1:16" s="286" customFormat="1" x14ac:dyDescent="0.15">
      <c r="A21" s="281"/>
      <c r="B21" s="251"/>
      <c r="C21" s="251"/>
      <c r="D21" s="251"/>
      <c r="E21" s="251"/>
      <c r="F21" s="251"/>
      <c r="G21" s="1117" t="s">
        <v>490</v>
      </c>
      <c r="H21" s="1118"/>
      <c r="I21" s="1118"/>
      <c r="J21" s="1119"/>
      <c r="K21" s="282">
        <v>6.36</v>
      </c>
      <c r="L21" s="283">
        <v>6.19</v>
      </c>
      <c r="M21" s="284">
        <v>0.17</v>
      </c>
      <c r="N21" s="251"/>
      <c r="O21" s="285"/>
      <c r="P21" s="281"/>
    </row>
    <row r="22" spans="1:16" s="286" customFormat="1" x14ac:dyDescent="0.15">
      <c r="A22" s="281"/>
      <c r="B22" s="251"/>
      <c r="C22" s="251"/>
      <c r="D22" s="251"/>
      <c r="E22" s="251"/>
      <c r="F22" s="251"/>
      <c r="G22" s="1117" t="s">
        <v>491</v>
      </c>
      <c r="H22" s="1118"/>
      <c r="I22" s="1118"/>
      <c r="J22" s="1119"/>
      <c r="K22" s="287">
        <v>97.6</v>
      </c>
      <c r="L22" s="288">
        <v>100.2</v>
      </c>
      <c r="M22" s="289">
        <v>-2.6</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492</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493</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494</v>
      </c>
      <c r="H29" s="251"/>
      <c r="I29" s="251"/>
      <c r="J29" s="251"/>
      <c r="K29" s="246"/>
      <c r="L29" s="246"/>
      <c r="M29" s="246"/>
      <c r="N29" s="246"/>
      <c r="O29" s="295"/>
    </row>
    <row r="30" spans="1:16" x14ac:dyDescent="0.15">
      <c r="A30" s="250"/>
      <c r="B30" s="246"/>
      <c r="C30" s="246"/>
      <c r="D30" s="246"/>
      <c r="E30" s="246"/>
      <c r="F30" s="246"/>
      <c r="G30" s="253"/>
      <c r="H30" s="254"/>
      <c r="I30" s="254"/>
      <c r="J30" s="255"/>
      <c r="K30" s="1120" t="s">
        <v>472</v>
      </c>
      <c r="L30" s="256"/>
      <c r="M30" s="257" t="s">
        <v>473</v>
      </c>
      <c r="N30" s="258"/>
    </row>
    <row r="31" spans="1:16" x14ac:dyDescent="0.15">
      <c r="A31" s="250"/>
      <c r="B31" s="246"/>
      <c r="C31" s="246"/>
      <c r="D31" s="246"/>
      <c r="E31" s="246"/>
      <c r="F31" s="246"/>
      <c r="G31" s="259"/>
      <c r="H31" s="260"/>
      <c r="I31" s="260"/>
      <c r="J31" s="261"/>
      <c r="K31" s="1121"/>
      <c r="L31" s="262" t="s">
        <v>474</v>
      </c>
      <c r="M31" s="263" t="s">
        <v>475</v>
      </c>
      <c r="N31" s="264" t="s">
        <v>476</v>
      </c>
    </row>
    <row r="32" spans="1:16" ht="27" customHeight="1" x14ac:dyDescent="0.15">
      <c r="A32" s="250"/>
      <c r="B32" s="246"/>
      <c r="C32" s="246"/>
      <c r="D32" s="246"/>
      <c r="E32" s="246"/>
      <c r="F32" s="246"/>
      <c r="G32" s="1133" t="s">
        <v>495</v>
      </c>
      <c r="H32" s="1134"/>
      <c r="I32" s="1134"/>
      <c r="J32" s="1135"/>
      <c r="K32" s="296">
        <v>12880502</v>
      </c>
      <c r="L32" s="296">
        <v>39735</v>
      </c>
      <c r="M32" s="297">
        <v>38230</v>
      </c>
      <c r="N32" s="298">
        <v>3.9</v>
      </c>
    </row>
    <row r="33" spans="1:16" ht="13.5" customHeight="1" x14ac:dyDescent="0.15">
      <c r="A33" s="250"/>
      <c r="B33" s="246"/>
      <c r="C33" s="246"/>
      <c r="D33" s="246"/>
      <c r="E33" s="246"/>
      <c r="F33" s="246"/>
      <c r="G33" s="1133" t="s">
        <v>496</v>
      </c>
      <c r="H33" s="1134"/>
      <c r="I33" s="1134"/>
      <c r="J33" s="1135"/>
      <c r="K33" s="296" t="s">
        <v>482</v>
      </c>
      <c r="L33" s="296" t="s">
        <v>482</v>
      </c>
      <c r="M33" s="297" t="s">
        <v>482</v>
      </c>
      <c r="N33" s="298" t="s">
        <v>482</v>
      </c>
    </row>
    <row r="34" spans="1:16" ht="27" customHeight="1" x14ac:dyDescent="0.15">
      <c r="A34" s="250"/>
      <c r="B34" s="246"/>
      <c r="C34" s="246"/>
      <c r="D34" s="246"/>
      <c r="E34" s="246"/>
      <c r="F34" s="246"/>
      <c r="G34" s="1133" t="s">
        <v>497</v>
      </c>
      <c r="H34" s="1134"/>
      <c r="I34" s="1134"/>
      <c r="J34" s="1135"/>
      <c r="K34" s="296" t="s">
        <v>482</v>
      </c>
      <c r="L34" s="296" t="s">
        <v>482</v>
      </c>
      <c r="M34" s="297">
        <v>109</v>
      </c>
      <c r="N34" s="298" t="s">
        <v>482</v>
      </c>
    </row>
    <row r="35" spans="1:16" ht="27" customHeight="1" x14ac:dyDescent="0.15">
      <c r="A35" s="250"/>
      <c r="B35" s="246"/>
      <c r="C35" s="246"/>
      <c r="D35" s="246"/>
      <c r="E35" s="246"/>
      <c r="F35" s="246"/>
      <c r="G35" s="1133" t="s">
        <v>498</v>
      </c>
      <c r="H35" s="1134"/>
      <c r="I35" s="1134"/>
      <c r="J35" s="1135"/>
      <c r="K35" s="296">
        <v>793433</v>
      </c>
      <c r="L35" s="296">
        <v>2448</v>
      </c>
      <c r="M35" s="297">
        <v>9521</v>
      </c>
      <c r="N35" s="298">
        <v>-74.3</v>
      </c>
    </row>
    <row r="36" spans="1:16" ht="27" customHeight="1" x14ac:dyDescent="0.15">
      <c r="A36" s="250"/>
      <c r="B36" s="246"/>
      <c r="C36" s="246"/>
      <c r="D36" s="246"/>
      <c r="E36" s="246"/>
      <c r="F36" s="246"/>
      <c r="G36" s="1133" t="s">
        <v>499</v>
      </c>
      <c r="H36" s="1134"/>
      <c r="I36" s="1134"/>
      <c r="J36" s="1135"/>
      <c r="K36" s="296">
        <v>1012604</v>
      </c>
      <c r="L36" s="296">
        <v>3124</v>
      </c>
      <c r="M36" s="297">
        <v>386</v>
      </c>
      <c r="N36" s="298">
        <v>709.3</v>
      </c>
    </row>
    <row r="37" spans="1:16" ht="13.5" customHeight="1" x14ac:dyDescent="0.15">
      <c r="A37" s="250"/>
      <c r="B37" s="246"/>
      <c r="C37" s="246"/>
      <c r="D37" s="246"/>
      <c r="E37" s="246"/>
      <c r="F37" s="246"/>
      <c r="G37" s="1133" t="s">
        <v>500</v>
      </c>
      <c r="H37" s="1134"/>
      <c r="I37" s="1134"/>
      <c r="J37" s="1135"/>
      <c r="K37" s="296">
        <v>294864</v>
      </c>
      <c r="L37" s="296">
        <v>910</v>
      </c>
      <c r="M37" s="297">
        <v>876</v>
      </c>
      <c r="N37" s="298">
        <v>3.9</v>
      </c>
    </row>
    <row r="38" spans="1:16" ht="27" customHeight="1" x14ac:dyDescent="0.15">
      <c r="A38" s="250"/>
      <c r="B38" s="246"/>
      <c r="C38" s="246"/>
      <c r="D38" s="246"/>
      <c r="E38" s="246"/>
      <c r="F38" s="246"/>
      <c r="G38" s="1136" t="s">
        <v>501</v>
      </c>
      <c r="H38" s="1137"/>
      <c r="I38" s="1137"/>
      <c r="J38" s="1138"/>
      <c r="K38" s="299">
        <v>3566</v>
      </c>
      <c r="L38" s="299">
        <v>11</v>
      </c>
      <c r="M38" s="300">
        <v>2</v>
      </c>
      <c r="N38" s="301">
        <v>450</v>
      </c>
      <c r="O38" s="295"/>
    </row>
    <row r="39" spans="1:16" x14ac:dyDescent="0.15">
      <c r="A39" s="250"/>
      <c r="B39" s="246"/>
      <c r="C39" s="246"/>
      <c r="D39" s="246"/>
      <c r="E39" s="246"/>
      <c r="F39" s="246"/>
      <c r="G39" s="1136" t="s">
        <v>502</v>
      </c>
      <c r="H39" s="1137"/>
      <c r="I39" s="1137"/>
      <c r="J39" s="1138"/>
      <c r="K39" s="302">
        <v>-1299264</v>
      </c>
      <c r="L39" s="302">
        <v>-4008</v>
      </c>
      <c r="M39" s="303">
        <v>-8387</v>
      </c>
      <c r="N39" s="304">
        <v>-52.2</v>
      </c>
      <c r="O39" s="295"/>
    </row>
    <row r="40" spans="1:16" ht="27" customHeight="1" x14ac:dyDescent="0.15">
      <c r="A40" s="250"/>
      <c r="B40" s="246"/>
      <c r="C40" s="246"/>
      <c r="D40" s="246"/>
      <c r="E40" s="246"/>
      <c r="F40" s="246"/>
      <c r="G40" s="1133" t="s">
        <v>503</v>
      </c>
      <c r="H40" s="1134"/>
      <c r="I40" s="1134"/>
      <c r="J40" s="1135"/>
      <c r="K40" s="302">
        <v>-6153037</v>
      </c>
      <c r="L40" s="302">
        <v>-18982</v>
      </c>
      <c r="M40" s="303">
        <v>-29253</v>
      </c>
      <c r="N40" s="304">
        <v>-35.1</v>
      </c>
      <c r="O40" s="295"/>
    </row>
    <row r="41" spans="1:16" x14ac:dyDescent="0.15">
      <c r="A41" s="250"/>
      <c r="B41" s="246"/>
      <c r="C41" s="246"/>
      <c r="D41" s="246"/>
      <c r="E41" s="246"/>
      <c r="F41" s="246"/>
      <c r="G41" s="1139" t="s">
        <v>281</v>
      </c>
      <c r="H41" s="1140"/>
      <c r="I41" s="1140"/>
      <c r="J41" s="1141"/>
      <c r="K41" s="296">
        <v>7532668</v>
      </c>
      <c r="L41" s="302">
        <v>23238</v>
      </c>
      <c r="M41" s="303">
        <v>11483</v>
      </c>
      <c r="N41" s="304">
        <v>102.4</v>
      </c>
      <c r="O41" s="295"/>
    </row>
    <row r="42" spans="1:16" x14ac:dyDescent="0.15">
      <c r="A42" s="250"/>
      <c r="B42" s="246"/>
      <c r="C42" s="246"/>
      <c r="D42" s="246"/>
      <c r="E42" s="246"/>
      <c r="F42" s="246"/>
      <c r="G42" s="305" t="s">
        <v>504</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505</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506</v>
      </c>
      <c r="H48" s="310"/>
      <c r="I48" s="310"/>
      <c r="J48" s="310"/>
      <c r="K48" s="310"/>
      <c r="L48" s="310"/>
      <c r="M48" s="311"/>
      <c r="N48" s="310"/>
    </row>
    <row r="49" spans="1:14" ht="13.5" customHeight="1" x14ac:dyDescent="0.15">
      <c r="A49" s="250"/>
      <c r="B49" s="246"/>
      <c r="C49" s="246"/>
      <c r="D49" s="246"/>
      <c r="E49" s="246"/>
      <c r="F49" s="246"/>
      <c r="G49" s="312"/>
      <c r="H49" s="313"/>
      <c r="I49" s="1128" t="s">
        <v>472</v>
      </c>
      <c r="J49" s="1130" t="s">
        <v>507</v>
      </c>
      <c r="K49" s="1131"/>
      <c r="L49" s="1131"/>
      <c r="M49" s="1131"/>
      <c r="N49" s="1132"/>
    </row>
    <row r="50" spans="1:14" x14ac:dyDescent="0.15">
      <c r="A50" s="250"/>
      <c r="B50" s="246"/>
      <c r="C50" s="246"/>
      <c r="D50" s="246"/>
      <c r="E50" s="246"/>
      <c r="F50" s="246"/>
      <c r="G50" s="314"/>
      <c r="H50" s="315"/>
      <c r="I50" s="1129"/>
      <c r="J50" s="316" t="s">
        <v>508</v>
      </c>
      <c r="K50" s="317" t="s">
        <v>509</v>
      </c>
      <c r="L50" s="318" t="s">
        <v>510</v>
      </c>
      <c r="M50" s="319" t="s">
        <v>511</v>
      </c>
      <c r="N50" s="320" t="s">
        <v>512</v>
      </c>
    </row>
    <row r="51" spans="1:14" x14ac:dyDescent="0.15">
      <c r="A51" s="250"/>
      <c r="B51" s="246"/>
      <c r="C51" s="246"/>
      <c r="D51" s="246"/>
      <c r="E51" s="246"/>
      <c r="F51" s="246"/>
      <c r="G51" s="312" t="s">
        <v>513</v>
      </c>
      <c r="H51" s="313"/>
      <c r="I51" s="321">
        <v>19145171</v>
      </c>
      <c r="J51" s="322">
        <v>59663</v>
      </c>
      <c r="K51" s="323">
        <v>7.9</v>
      </c>
      <c r="L51" s="324">
        <v>39425</v>
      </c>
      <c r="M51" s="325">
        <v>2.1</v>
      </c>
      <c r="N51" s="326">
        <v>5.8</v>
      </c>
    </row>
    <row r="52" spans="1:14" x14ac:dyDescent="0.15">
      <c r="A52" s="250"/>
      <c r="B52" s="246"/>
      <c r="C52" s="246"/>
      <c r="D52" s="246"/>
      <c r="E52" s="246"/>
      <c r="F52" s="246"/>
      <c r="G52" s="327"/>
      <c r="H52" s="328" t="s">
        <v>514</v>
      </c>
      <c r="I52" s="329">
        <v>8213177</v>
      </c>
      <c r="J52" s="330">
        <v>25595</v>
      </c>
      <c r="K52" s="331">
        <v>60.4</v>
      </c>
      <c r="L52" s="332">
        <v>22414</v>
      </c>
      <c r="M52" s="333">
        <v>-0.1</v>
      </c>
      <c r="N52" s="334">
        <v>60.5</v>
      </c>
    </row>
    <row r="53" spans="1:14" x14ac:dyDescent="0.15">
      <c r="A53" s="250"/>
      <c r="B53" s="246"/>
      <c r="C53" s="246"/>
      <c r="D53" s="246"/>
      <c r="E53" s="246"/>
      <c r="F53" s="246"/>
      <c r="G53" s="312" t="s">
        <v>515</v>
      </c>
      <c r="H53" s="313"/>
      <c r="I53" s="321">
        <v>14317189</v>
      </c>
      <c r="J53" s="322">
        <v>44396</v>
      </c>
      <c r="K53" s="323">
        <v>-25.6</v>
      </c>
      <c r="L53" s="324">
        <v>47677</v>
      </c>
      <c r="M53" s="325">
        <v>20.9</v>
      </c>
      <c r="N53" s="326">
        <v>-46.5</v>
      </c>
    </row>
    <row r="54" spans="1:14" x14ac:dyDescent="0.15">
      <c r="A54" s="250"/>
      <c r="B54" s="246"/>
      <c r="C54" s="246"/>
      <c r="D54" s="246"/>
      <c r="E54" s="246"/>
      <c r="F54" s="246"/>
      <c r="G54" s="327"/>
      <c r="H54" s="328" t="s">
        <v>514</v>
      </c>
      <c r="I54" s="329">
        <v>1939459</v>
      </c>
      <c r="J54" s="330">
        <v>6014</v>
      </c>
      <c r="K54" s="331">
        <v>-76.5</v>
      </c>
      <c r="L54" s="332">
        <v>23360</v>
      </c>
      <c r="M54" s="333">
        <v>4.2</v>
      </c>
      <c r="N54" s="334">
        <v>-80.7</v>
      </c>
    </row>
    <row r="55" spans="1:14" x14ac:dyDescent="0.15">
      <c r="A55" s="250"/>
      <c r="B55" s="246"/>
      <c r="C55" s="246"/>
      <c r="D55" s="246"/>
      <c r="E55" s="246"/>
      <c r="F55" s="246"/>
      <c r="G55" s="312" t="s">
        <v>516</v>
      </c>
      <c r="H55" s="313"/>
      <c r="I55" s="321">
        <v>19081474</v>
      </c>
      <c r="J55" s="322">
        <v>59042</v>
      </c>
      <c r="K55" s="323">
        <v>33</v>
      </c>
      <c r="L55" s="324">
        <v>51613</v>
      </c>
      <c r="M55" s="325">
        <v>8.3000000000000007</v>
      </c>
      <c r="N55" s="326">
        <v>24.7</v>
      </c>
    </row>
    <row r="56" spans="1:14" x14ac:dyDescent="0.15">
      <c r="A56" s="250"/>
      <c r="B56" s="246"/>
      <c r="C56" s="246"/>
      <c r="D56" s="246"/>
      <c r="E56" s="246"/>
      <c r="F56" s="246"/>
      <c r="G56" s="327"/>
      <c r="H56" s="328" t="s">
        <v>514</v>
      </c>
      <c r="I56" s="329">
        <v>2027043</v>
      </c>
      <c r="J56" s="330">
        <v>6272</v>
      </c>
      <c r="K56" s="331">
        <v>4.3</v>
      </c>
      <c r="L56" s="332">
        <v>25872</v>
      </c>
      <c r="M56" s="333">
        <v>10.8</v>
      </c>
      <c r="N56" s="334">
        <v>-6.5</v>
      </c>
    </row>
    <row r="57" spans="1:14" x14ac:dyDescent="0.15">
      <c r="A57" s="250"/>
      <c r="B57" s="246"/>
      <c r="C57" s="246"/>
      <c r="D57" s="246"/>
      <c r="E57" s="246"/>
      <c r="F57" s="246"/>
      <c r="G57" s="312" t="s">
        <v>517</v>
      </c>
      <c r="H57" s="313"/>
      <c r="I57" s="321">
        <v>22629074</v>
      </c>
      <c r="J57" s="322">
        <v>69806</v>
      </c>
      <c r="K57" s="323">
        <v>18.2</v>
      </c>
      <c r="L57" s="324">
        <v>50880</v>
      </c>
      <c r="M57" s="325">
        <v>-1.4</v>
      </c>
      <c r="N57" s="326">
        <v>19.600000000000001</v>
      </c>
    </row>
    <row r="58" spans="1:14" x14ac:dyDescent="0.15">
      <c r="A58" s="250"/>
      <c r="B58" s="246"/>
      <c r="C58" s="246"/>
      <c r="D58" s="246"/>
      <c r="E58" s="246"/>
      <c r="F58" s="246"/>
      <c r="G58" s="327"/>
      <c r="H58" s="328" t="s">
        <v>514</v>
      </c>
      <c r="I58" s="329">
        <v>4282155</v>
      </c>
      <c r="J58" s="330">
        <v>13210</v>
      </c>
      <c r="K58" s="331">
        <v>110.6</v>
      </c>
      <c r="L58" s="332">
        <v>27819</v>
      </c>
      <c r="M58" s="333">
        <v>7.5</v>
      </c>
      <c r="N58" s="334">
        <v>103.1</v>
      </c>
    </row>
    <row r="59" spans="1:14" x14ac:dyDescent="0.15">
      <c r="A59" s="250"/>
      <c r="B59" s="246"/>
      <c r="C59" s="246"/>
      <c r="D59" s="246"/>
      <c r="E59" s="246"/>
      <c r="F59" s="246"/>
      <c r="G59" s="312" t="s">
        <v>518</v>
      </c>
      <c r="H59" s="313"/>
      <c r="I59" s="321">
        <v>23668787</v>
      </c>
      <c r="J59" s="322">
        <v>73016</v>
      </c>
      <c r="K59" s="323">
        <v>4.5999999999999996</v>
      </c>
      <c r="L59" s="324">
        <v>46395</v>
      </c>
      <c r="M59" s="325">
        <v>-8.8000000000000007</v>
      </c>
      <c r="N59" s="326">
        <v>13.4</v>
      </c>
    </row>
    <row r="60" spans="1:14" x14ac:dyDescent="0.15">
      <c r="A60" s="250"/>
      <c r="B60" s="246"/>
      <c r="C60" s="246"/>
      <c r="D60" s="246"/>
      <c r="E60" s="246"/>
      <c r="F60" s="246"/>
      <c r="G60" s="327"/>
      <c r="H60" s="328" t="s">
        <v>514</v>
      </c>
      <c r="I60" s="335">
        <v>1815110</v>
      </c>
      <c r="J60" s="330">
        <v>5599</v>
      </c>
      <c r="K60" s="331">
        <v>-57.6</v>
      </c>
      <c r="L60" s="332">
        <v>26304</v>
      </c>
      <c r="M60" s="333">
        <v>-5.4</v>
      </c>
      <c r="N60" s="334">
        <v>-52.2</v>
      </c>
    </row>
    <row r="61" spans="1:14" x14ac:dyDescent="0.15">
      <c r="A61" s="250"/>
      <c r="B61" s="246"/>
      <c r="C61" s="246"/>
      <c r="D61" s="246"/>
      <c r="E61" s="246"/>
      <c r="F61" s="246"/>
      <c r="G61" s="312" t="s">
        <v>519</v>
      </c>
      <c r="H61" s="336"/>
      <c r="I61" s="337">
        <v>19768339</v>
      </c>
      <c r="J61" s="338">
        <v>61185</v>
      </c>
      <c r="K61" s="339">
        <v>7.6</v>
      </c>
      <c r="L61" s="340">
        <v>47198</v>
      </c>
      <c r="M61" s="341">
        <v>4.2</v>
      </c>
      <c r="N61" s="326">
        <v>3.4</v>
      </c>
    </row>
    <row r="62" spans="1:14" x14ac:dyDescent="0.15">
      <c r="A62" s="250"/>
      <c r="B62" s="246"/>
      <c r="C62" s="246"/>
      <c r="D62" s="246"/>
      <c r="E62" s="246"/>
      <c r="F62" s="246"/>
      <c r="G62" s="327"/>
      <c r="H62" s="328" t="s">
        <v>514</v>
      </c>
      <c r="I62" s="329">
        <v>3655389</v>
      </c>
      <c r="J62" s="330">
        <v>11338</v>
      </c>
      <c r="K62" s="331">
        <v>8.1999999999999993</v>
      </c>
      <c r="L62" s="332">
        <v>25154</v>
      </c>
      <c r="M62" s="333">
        <v>3.4</v>
      </c>
      <c r="N62" s="334">
        <v>4.8</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42" t="s">
        <v>3</v>
      </c>
      <c r="D47" s="1142"/>
      <c r="E47" s="1143"/>
      <c r="F47" s="11">
        <v>8.11</v>
      </c>
      <c r="G47" s="12">
        <v>9.66</v>
      </c>
      <c r="H47" s="12">
        <v>8.8800000000000008</v>
      </c>
      <c r="I47" s="12">
        <v>11.1</v>
      </c>
      <c r="J47" s="13">
        <v>11.04</v>
      </c>
    </row>
    <row r="48" spans="2:10" ht="57.75" customHeight="1" x14ac:dyDescent="0.15">
      <c r="B48" s="14"/>
      <c r="C48" s="1144" t="s">
        <v>4</v>
      </c>
      <c r="D48" s="1144"/>
      <c r="E48" s="1145"/>
      <c r="F48" s="15">
        <v>4.49</v>
      </c>
      <c r="G48" s="16">
        <v>4.7</v>
      </c>
      <c r="H48" s="16">
        <v>4.2</v>
      </c>
      <c r="I48" s="16">
        <v>4.3099999999999996</v>
      </c>
      <c r="J48" s="17">
        <v>4.08</v>
      </c>
    </row>
    <row r="49" spans="2:10" ht="57.75" customHeight="1" thickBot="1" x14ac:dyDescent="0.2">
      <c r="B49" s="18"/>
      <c r="C49" s="1146" t="s">
        <v>5</v>
      </c>
      <c r="D49" s="1146"/>
      <c r="E49" s="1147"/>
      <c r="F49" s="19" t="s">
        <v>526</v>
      </c>
      <c r="G49" s="20">
        <v>2.56</v>
      </c>
      <c r="H49" s="20" t="s">
        <v>527</v>
      </c>
      <c r="I49" s="20">
        <v>2.2400000000000002</v>
      </c>
      <c r="J49" s="21" t="s">
        <v>528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2018-03-02T06:01:07Z</cp:lastPrinted>
  <dcterms:created xsi:type="dcterms:W3CDTF">2018-01-24T06:45:04Z</dcterms:created>
  <dcterms:modified xsi:type="dcterms:W3CDTF">2020-02-06T00:12:34Z</dcterms:modified>
</cp:coreProperties>
</file>