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経済)なはまち振興課\☆地域商店街活性化グループ\21_事業（商店街G）予算あり\が_頑張るマチグヮー支援事業\令和０７年度\30_募集要項→審査会に諮る必要なし\HP掲載\"/>
    </mc:Choice>
  </mc:AlternateContent>
  <bookViews>
    <workbookView xWindow="0" yWindow="0" windowWidth="28800" windowHeight="12250" firstSheet="3" activeTab="3"/>
  </bookViews>
  <sheets>
    <sheet name="入力前に" sheetId="4" r:id="rId1"/>
    <sheet name="事業概要入力シート" sheetId="1" r:id="rId2"/>
    <sheet name="事業概要入力シート2" sheetId="2" r:id="rId3"/>
    <sheet name="収支予算入力シート" sheetId="3" r:id="rId4"/>
    <sheet name="事業スケジュール" sheetId="14" r:id="rId5"/>
    <sheet name="実施体制図" sheetId="13" r:id="rId6"/>
    <sheet name="別紙前年度実施事業　報告書" sheetId="5" r:id="rId7"/>
    <sheet name="ここから緑を印刷" sheetId="7" r:id="rId8"/>
    <sheet name="第1号様式の2" sheetId="8" r:id="rId9"/>
    <sheet name="第1号様式の3" sheetId="11" r:id="rId10"/>
    <sheet name="第1号様式の4" sheetId="10" r:id="rId11"/>
    <sheet name="第1号様式の5" sheetId="12" r:id="rId12"/>
  </sheets>
  <externalReferences>
    <externalReference r:id="rId1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3" i="11" l="1"/>
  <c r="G42" i="11"/>
  <c r="G41" i="11"/>
  <c r="G40" i="11"/>
  <c r="G39" i="11"/>
  <c r="G38" i="11"/>
  <c r="G37" i="11"/>
  <c r="G36" i="11"/>
  <c r="G35" i="11"/>
  <c r="G34" i="11"/>
  <c r="G33" i="11"/>
  <c r="G32" i="11"/>
  <c r="G31" i="11"/>
  <c r="G30" i="11"/>
  <c r="G29" i="11"/>
  <c r="E41" i="11"/>
  <c r="E43" i="11"/>
  <c r="E42" i="11"/>
  <c r="E40" i="11"/>
  <c r="E39" i="11"/>
  <c r="E38" i="11"/>
  <c r="E37" i="11"/>
  <c r="E36" i="11"/>
  <c r="E35" i="11"/>
  <c r="E34" i="11"/>
  <c r="E33" i="11"/>
  <c r="E32" i="11"/>
  <c r="E31" i="11"/>
  <c r="E30" i="11"/>
  <c r="E29" i="11"/>
  <c r="E28" i="11"/>
  <c r="E27" i="11"/>
  <c r="E26" i="11"/>
  <c r="E25" i="11"/>
  <c r="E24" i="11"/>
  <c r="E23" i="11"/>
  <c r="E22" i="11"/>
  <c r="E21" i="11"/>
  <c r="E20" i="11"/>
  <c r="E19" i="11"/>
  <c r="E18" i="11"/>
  <c r="E17" i="11"/>
  <c r="E16" i="11"/>
  <c r="E15" i="11"/>
  <c r="E14" i="11"/>
  <c r="E13" i="11"/>
  <c r="E12" i="11"/>
  <c r="E11" i="11"/>
  <c r="E10" i="11"/>
  <c r="G13" i="11"/>
  <c r="E9" i="8"/>
  <c r="C9" i="8"/>
  <c r="C8" i="8"/>
  <c r="C22" i="7"/>
  <c r="B46" i="3" l="1"/>
  <c r="B16" i="3" l="1"/>
  <c r="D25" i="11" l="1"/>
  <c r="C12" i="11"/>
  <c r="G16" i="11"/>
  <c r="B32" i="3"/>
  <c r="B29" i="11" s="1"/>
  <c r="B42" i="11"/>
  <c r="B41" i="11"/>
  <c r="B39" i="11"/>
  <c r="D43" i="11"/>
  <c r="D42" i="11"/>
  <c r="D41" i="11"/>
  <c r="D40" i="11"/>
  <c r="D39" i="11"/>
  <c r="D38" i="11"/>
  <c r="D37" i="11"/>
  <c r="D36" i="11"/>
  <c r="D35" i="11"/>
  <c r="D34" i="11"/>
  <c r="D33" i="11"/>
  <c r="D32" i="11"/>
  <c r="D31" i="11"/>
  <c r="D30" i="11"/>
  <c r="D29" i="11"/>
  <c r="D28" i="11"/>
  <c r="D27" i="11"/>
  <c r="D26" i="11"/>
  <c r="C13" i="11"/>
  <c r="C20" i="11"/>
  <c r="C19" i="11"/>
  <c r="C18" i="11"/>
  <c r="C17" i="11"/>
  <c r="C16" i="11"/>
  <c r="C15" i="11"/>
  <c r="C14" i="11"/>
  <c r="B20" i="11"/>
  <c r="B19" i="11"/>
  <c r="B18" i="11"/>
  <c r="B17" i="11"/>
  <c r="B16" i="11"/>
  <c r="B15" i="11"/>
  <c r="B14" i="11"/>
  <c r="B13" i="11"/>
  <c r="G28" i="11"/>
  <c r="G27" i="11"/>
  <c r="G26" i="11"/>
  <c r="G25" i="11"/>
  <c r="G24" i="11"/>
  <c r="G23" i="11"/>
  <c r="G22" i="11"/>
  <c r="G21" i="11"/>
  <c r="G20" i="11"/>
  <c r="G19" i="11"/>
  <c r="G18" i="11"/>
  <c r="G17" i="11"/>
  <c r="G15" i="11"/>
  <c r="G14" i="11"/>
  <c r="G12" i="11"/>
  <c r="G11" i="11"/>
  <c r="G10" i="11"/>
  <c r="D36" i="12"/>
  <c r="D34" i="12"/>
  <c r="D32" i="12"/>
  <c r="D30" i="12"/>
  <c r="A25" i="12"/>
  <c r="B4" i="8"/>
  <c r="C16" i="7"/>
  <c r="C19" i="7"/>
  <c r="F44" i="11" l="1"/>
  <c r="F43" i="11"/>
  <c r="B43" i="11"/>
  <c r="F42" i="11"/>
  <c r="F41" i="11"/>
  <c r="F40" i="11"/>
  <c r="F39" i="11"/>
  <c r="F38" i="11"/>
  <c r="F37" i="11"/>
  <c r="F36" i="11"/>
  <c r="F35" i="11"/>
  <c r="F34" i="11"/>
  <c r="F33" i="11"/>
  <c r="F32" i="11"/>
  <c r="F31" i="11"/>
  <c r="F30" i="11"/>
  <c r="F29" i="11"/>
  <c r="F28" i="11"/>
  <c r="F27" i="11"/>
  <c r="F26" i="11"/>
  <c r="F25" i="11"/>
  <c r="F24" i="11"/>
  <c r="F23" i="11"/>
  <c r="F22" i="11"/>
  <c r="F21" i="11"/>
  <c r="F20" i="11"/>
  <c r="F19" i="11"/>
  <c r="F18" i="11"/>
  <c r="F17" i="11"/>
  <c r="F16" i="11"/>
  <c r="F15" i="11"/>
  <c r="F14" i="11"/>
  <c r="F13" i="11"/>
  <c r="F12" i="11"/>
  <c r="F11" i="11"/>
  <c r="F10" i="11"/>
  <c r="F9" i="11"/>
  <c r="E9" i="11"/>
  <c r="F8" i="11"/>
  <c r="E8" i="11"/>
  <c r="F7" i="11"/>
  <c r="E7" i="11"/>
  <c r="E6" i="11"/>
  <c r="B45" i="3"/>
  <c r="B44" i="3"/>
  <c r="B43" i="3"/>
  <c r="B40" i="11" s="1"/>
  <c r="B42" i="3"/>
  <c r="B41" i="3"/>
  <c r="B38" i="11" s="1"/>
  <c r="B40" i="3"/>
  <c r="B37" i="11" s="1"/>
  <c r="B36" i="3"/>
  <c r="B33" i="11" s="1"/>
  <c r="B33" i="3"/>
  <c r="B30" i="11" s="1"/>
  <c r="B31" i="3"/>
  <c r="B28" i="11" s="1"/>
  <c r="B30" i="3"/>
  <c r="B27" i="11" s="1"/>
  <c r="B28" i="3"/>
  <c r="B25" i="11" s="1"/>
  <c r="D12" i="3"/>
  <c r="C24" i="10"/>
  <c r="C17" i="10"/>
  <c r="E16" i="10"/>
  <c r="C16" i="10"/>
  <c r="E14" i="10"/>
  <c r="C14" i="10"/>
  <c r="D6" i="10"/>
  <c r="C5" i="10"/>
  <c r="D9" i="10"/>
  <c r="D13" i="10"/>
  <c r="D12" i="10"/>
  <c r="D11" i="10"/>
  <c r="D10" i="10"/>
  <c r="C7" i="10"/>
  <c r="E7" i="7"/>
  <c r="E6" i="7"/>
  <c r="E5" i="7"/>
  <c r="E4" i="7"/>
  <c r="G2" i="7"/>
  <c r="F39" i="7"/>
  <c r="F38" i="7"/>
  <c r="F37" i="7"/>
  <c r="F36" i="7"/>
  <c r="F35" i="7"/>
  <c r="B6" i="8"/>
  <c r="B28" i="8"/>
  <c r="E33" i="8"/>
  <c r="E32" i="8"/>
  <c r="C33" i="8"/>
  <c r="C32" i="8"/>
  <c r="B27" i="8"/>
  <c r="B26" i="8"/>
  <c r="B25" i="8"/>
  <c r="B21" i="8"/>
  <c r="B11" i="8"/>
  <c r="B12" i="8"/>
  <c r="B16" i="8"/>
  <c r="D9" i="11" l="1"/>
  <c r="B47" i="3"/>
  <c r="A10" i="3" s="1"/>
  <c r="A7" i="11" s="1"/>
  <c r="B27" i="3"/>
  <c r="B44" i="11"/>
  <c r="B10" i="3" l="1"/>
  <c r="B24" i="11"/>
  <c r="A12" i="3" l="1"/>
  <c r="B15" i="3" s="1"/>
  <c r="D10" i="3"/>
  <c r="D7" i="11" s="1"/>
  <c r="B7" i="11"/>
  <c r="A9" i="11" l="1"/>
  <c r="B12" i="11" l="1"/>
  <c r="B21" i="11" s="1"/>
  <c r="B24" i="3"/>
  <c r="B12" i="3"/>
  <c r="B9" i="11" s="1"/>
</calcChain>
</file>

<file path=xl/comments1.xml><?xml version="1.0" encoding="utf-8"?>
<comments xmlns="http://schemas.openxmlformats.org/spreadsheetml/2006/main">
  <authors>
    <author>IT-mente</author>
  </authors>
  <commentList>
    <comment ref="C6" authorId="0" shapeId="0">
      <text>
        <r>
          <rPr>
            <b/>
            <sz val="12"/>
            <color indexed="81"/>
            <rFont val="MS P ゴシック"/>
            <family val="3"/>
            <charset val="128"/>
          </rPr>
          <t>補助メニューを右下の矢印から選択して下さい。</t>
        </r>
      </text>
    </comment>
    <comment ref="C13" authorId="0" shapeId="0">
      <text>
        <r>
          <rPr>
            <b/>
            <sz val="12"/>
            <color indexed="81"/>
            <rFont val="MS P ゴシック"/>
            <family val="3"/>
            <charset val="128"/>
          </rPr>
          <t>精算やアンケート結果を取りまとめ等も含めて完了できる日付になります。</t>
        </r>
      </text>
    </comment>
    <comment ref="C14" authorId="0" shapeId="0">
      <text>
        <r>
          <rPr>
            <b/>
            <sz val="12"/>
            <color indexed="81"/>
            <rFont val="MS P ゴシック"/>
            <family val="3"/>
            <charset val="128"/>
          </rPr>
          <t>中心市街地の活性化するうえでどのように必要な事業であるかも記載して下さい。</t>
        </r>
      </text>
    </comment>
    <comment ref="C15" authorId="0" shapeId="0">
      <text>
        <r>
          <rPr>
            <b/>
            <sz val="12"/>
            <color indexed="81"/>
            <rFont val="MS P ゴシック"/>
            <family val="3"/>
            <charset val="128"/>
          </rPr>
          <t>この事業を実施することで
①どの課題をどのように解決するのか
②どのような創意工夫をするのか
③他の商店街へどのような好影響をもたらすのか
この3点も記載して下さい。</t>
        </r>
      </text>
    </comment>
    <comment ref="C16" authorId="0" shapeId="0">
      <text>
        <r>
          <rPr>
            <b/>
            <sz val="12"/>
            <color indexed="81"/>
            <rFont val="MS P ゴシック"/>
            <family val="3"/>
            <charset val="128"/>
          </rPr>
          <t>数値を設定して下さい。</t>
        </r>
      </text>
    </comment>
    <comment ref="C17" authorId="0" shapeId="0">
      <text>
        <r>
          <rPr>
            <b/>
            <sz val="12"/>
            <color indexed="81"/>
            <rFont val="MS P ゴシック"/>
            <family val="3"/>
            <charset val="128"/>
          </rPr>
          <t>数値を設定して下さい</t>
        </r>
        <r>
          <rPr>
            <b/>
            <sz val="9"/>
            <color indexed="81"/>
            <rFont val="MS P ゴシック"/>
            <family val="3"/>
            <charset val="128"/>
          </rPr>
          <t>。</t>
        </r>
      </text>
    </comment>
    <comment ref="C20" authorId="0" shapeId="0">
      <text>
        <r>
          <rPr>
            <b/>
            <sz val="12"/>
            <color indexed="81"/>
            <rFont val="MS P ゴシック"/>
            <family val="3"/>
            <charset val="128"/>
          </rPr>
          <t>事業の継続性が見込めるか審査の参考にしますので、詳細に記載して下さい。</t>
        </r>
      </text>
    </comment>
  </commentList>
</comments>
</file>

<file path=xl/comments2.xml><?xml version="1.0" encoding="utf-8"?>
<comments xmlns="http://schemas.openxmlformats.org/spreadsheetml/2006/main">
  <authors>
    <author>那覇市役所</author>
  </authors>
  <commentList>
    <comment ref="B8" authorId="0" shapeId="0">
      <text>
        <r>
          <rPr>
            <sz val="12"/>
            <color indexed="81"/>
            <rFont val="MS P ゴシック"/>
            <family val="3"/>
            <charset val="128"/>
          </rPr>
          <t>要綱別表2　補助対象経費の定めのとおり</t>
        </r>
      </text>
    </comment>
    <comment ref="D8" authorId="0" shapeId="0">
      <text>
        <r>
          <rPr>
            <sz val="12"/>
            <color indexed="81"/>
            <rFont val="MS P ゴシック"/>
            <family val="3"/>
            <charset val="128"/>
          </rPr>
          <t>・要綱別表2　補助対象経費の定めにないもの
・要綱別表2のルールに沿っていないもの
例)50,000円を超えるが2社分の見積書がないもの等</t>
        </r>
      </text>
    </comment>
    <comment ref="E11" authorId="0" shapeId="0">
      <text>
        <r>
          <rPr>
            <sz val="12"/>
            <color indexed="81"/>
            <rFont val="MS P ゴシック"/>
            <family val="3"/>
            <charset val="128"/>
          </rPr>
          <t>・内訳項目は支出の部の項目に合わせる
・一行に収まらないものは2行に分けてOK
・該当項目がないものは削除可</t>
        </r>
      </text>
    </comment>
    <comment ref="B24" authorId="0" shapeId="0">
      <text>
        <r>
          <rPr>
            <b/>
            <sz val="12"/>
            <color indexed="81"/>
            <rFont val="MS P ゴシック"/>
            <family val="3"/>
            <charset val="128"/>
          </rPr>
          <t>支出計と合わない場合、赤色表示になります</t>
        </r>
      </text>
    </comment>
    <comment ref="B47" authorId="0" shapeId="0">
      <text>
        <r>
          <rPr>
            <b/>
            <sz val="12"/>
            <color indexed="81"/>
            <rFont val="MS P ゴシック"/>
            <family val="3"/>
            <charset val="128"/>
          </rPr>
          <t>収入計と合わない場合、赤色表示になります</t>
        </r>
      </text>
    </comment>
  </commentList>
</comments>
</file>

<file path=xl/comments3.xml><?xml version="1.0" encoding="utf-8"?>
<comments xmlns="http://schemas.openxmlformats.org/spreadsheetml/2006/main">
  <authors>
    <author>那覇市役所</author>
  </authors>
  <commentList>
    <comment ref="A5" authorId="0" shapeId="0">
      <text>
        <r>
          <rPr>
            <b/>
            <sz val="9"/>
            <color indexed="81"/>
            <rFont val="MS P ゴシック"/>
            <family val="3"/>
            <charset val="128"/>
          </rPr>
          <t>那覇市役所:</t>
        </r>
        <r>
          <rPr>
            <sz val="9"/>
            <color indexed="81"/>
            <rFont val="MS P ゴシック"/>
            <family val="3"/>
            <charset val="128"/>
          </rPr>
          <t xml:space="preserve">
事業に係る全体費を記載</t>
        </r>
      </text>
    </comment>
    <comment ref="B5" authorId="0" shapeId="0">
      <text>
        <r>
          <rPr>
            <b/>
            <sz val="9"/>
            <color indexed="81"/>
            <rFont val="MS P ゴシック"/>
            <family val="3"/>
            <charset val="128"/>
          </rPr>
          <t>那覇市役所:</t>
        </r>
        <r>
          <rPr>
            <sz val="9"/>
            <color indexed="81"/>
            <rFont val="MS P ゴシック"/>
            <family val="3"/>
            <charset val="128"/>
          </rPr>
          <t xml:space="preserve">
要綱別表2　補助対象経費の定めのとおり</t>
        </r>
      </text>
    </comment>
    <comment ref="D5" authorId="0" shapeId="0">
      <text>
        <r>
          <rPr>
            <b/>
            <sz val="9"/>
            <color indexed="81"/>
            <rFont val="MS P ゴシック"/>
            <family val="3"/>
            <charset val="128"/>
          </rPr>
          <t>那覇市役所:</t>
        </r>
        <r>
          <rPr>
            <sz val="9"/>
            <color indexed="81"/>
            <rFont val="MS P ゴシック"/>
            <family val="3"/>
            <charset val="128"/>
          </rPr>
          <t xml:space="preserve">
・要綱別表2　補助対象経費の定めにないもの又は要綱別表2のルールに沿っていないもの
ex)50,000円を超えるが2社分の見積書がないもの等</t>
        </r>
      </text>
    </comment>
    <comment ref="D8" authorId="0" shapeId="0">
      <text>
        <r>
          <rPr>
            <b/>
            <sz val="9"/>
            <color indexed="81"/>
            <rFont val="MS P ゴシック"/>
            <family val="3"/>
            <charset val="128"/>
          </rPr>
          <t>那覇市役所:</t>
        </r>
        <r>
          <rPr>
            <sz val="9"/>
            <color indexed="81"/>
            <rFont val="MS P ゴシック"/>
            <family val="3"/>
            <charset val="128"/>
          </rPr>
          <t xml:space="preserve">
補助金以外の収入</t>
        </r>
      </text>
    </comment>
    <comment ref="B21" authorId="0" shapeId="0">
      <text>
        <r>
          <rPr>
            <b/>
            <sz val="9"/>
            <color indexed="81"/>
            <rFont val="MS P ゴシック"/>
            <family val="3"/>
            <charset val="128"/>
          </rPr>
          <t>那覇市役所:
支出計と合わない場合、赤色表示になります</t>
        </r>
      </text>
    </comment>
    <comment ref="B44" authorId="0" shapeId="0">
      <text>
        <r>
          <rPr>
            <b/>
            <sz val="9"/>
            <color indexed="81"/>
            <rFont val="MS P ゴシック"/>
            <family val="3"/>
            <charset val="128"/>
          </rPr>
          <t>那覇市役所:
収入計と合わない場合、赤色表示になります</t>
        </r>
      </text>
    </comment>
  </commentList>
</comments>
</file>

<file path=xl/sharedStrings.xml><?xml version="1.0" encoding="utf-8"?>
<sst xmlns="http://schemas.openxmlformats.org/spreadsheetml/2006/main" count="427" uniqueCount="298">
  <si>
    <t>申請日</t>
  </si>
  <si>
    <t>団体名</t>
  </si>
  <si>
    <t>実施事業名</t>
    <rPh sb="0" eb="4">
      <t>ジッシジギョウ</t>
    </rPh>
    <rPh sb="4" eb="5">
      <t>メイ</t>
    </rPh>
    <phoneticPr fontId="1"/>
  </si>
  <si>
    <t>補助事業名</t>
    <rPh sb="0" eb="4">
      <t>ホジョジギョウ</t>
    </rPh>
    <rPh sb="4" eb="5">
      <t>メイ</t>
    </rPh>
    <phoneticPr fontId="1"/>
  </si>
  <si>
    <t>担当者の部署名</t>
    <rPh sb="0" eb="3">
      <t>タントウシャ</t>
    </rPh>
    <rPh sb="4" eb="7">
      <t>ブショメイ</t>
    </rPh>
    <phoneticPr fontId="1"/>
  </si>
  <si>
    <t>担当者の役職</t>
    <rPh sb="0" eb="3">
      <t>タントウシャ</t>
    </rPh>
    <rPh sb="4" eb="6">
      <t>ヤクショク</t>
    </rPh>
    <phoneticPr fontId="1"/>
  </si>
  <si>
    <t>担当者氏名</t>
    <rPh sb="0" eb="3">
      <t>タントウシャ</t>
    </rPh>
    <rPh sb="3" eb="5">
      <t>シメイ</t>
    </rPh>
    <phoneticPr fontId="1"/>
  </si>
  <si>
    <t>担当者連絡先</t>
    <rPh sb="0" eb="3">
      <t>タントウシャ</t>
    </rPh>
    <rPh sb="3" eb="5">
      <t>レンラク</t>
    </rPh>
    <rPh sb="5" eb="6">
      <t>サキ</t>
    </rPh>
    <phoneticPr fontId="1"/>
  </si>
  <si>
    <t>担当者E-mail</t>
    <rPh sb="0" eb="3">
      <t>タントウシャ</t>
    </rPh>
    <phoneticPr fontId="1"/>
  </si>
  <si>
    <t>事業完了日</t>
    <phoneticPr fontId="1"/>
  </si>
  <si>
    <t>郵便番号</t>
    <rPh sb="0" eb="4">
      <t>ユウビンバンゴウ</t>
    </rPh>
    <phoneticPr fontId="1"/>
  </si>
  <si>
    <t>所在地</t>
  </si>
  <si>
    <t>所在地</t>
    <rPh sb="0" eb="3">
      <t>ショザイチ</t>
    </rPh>
    <phoneticPr fontId="1"/>
  </si>
  <si>
    <t>電話</t>
    <rPh sb="0" eb="2">
      <t>デンワ</t>
    </rPh>
    <phoneticPr fontId="1"/>
  </si>
  <si>
    <t>FAX</t>
    <phoneticPr fontId="1"/>
  </si>
  <si>
    <t>E-mail</t>
    <phoneticPr fontId="1"/>
  </si>
  <si>
    <t>役職</t>
    <rPh sb="0" eb="2">
      <t>ヤクショク</t>
    </rPh>
    <phoneticPr fontId="1"/>
  </si>
  <si>
    <t>代表者</t>
    <rPh sb="0" eb="3">
      <t>ダイヒョウシャ</t>
    </rPh>
    <phoneticPr fontId="1"/>
  </si>
  <si>
    <t>設立年月日</t>
  </si>
  <si>
    <t>設立年月日</t>
    <rPh sb="0" eb="2">
      <t>セツリツ</t>
    </rPh>
    <rPh sb="2" eb="5">
      <t>ネンガッピ</t>
    </rPh>
    <phoneticPr fontId="1"/>
  </si>
  <si>
    <t>団体構成員数（会員・組合員）</t>
    <rPh sb="2" eb="5">
      <t>コウセイイン</t>
    </rPh>
    <rPh sb="5" eb="6">
      <t>カズ</t>
    </rPh>
    <rPh sb="7" eb="9">
      <t>カイイン</t>
    </rPh>
    <rPh sb="10" eb="13">
      <t>クミアイイン</t>
    </rPh>
    <phoneticPr fontId="1"/>
  </si>
  <si>
    <t>総店舗数</t>
  </si>
  <si>
    <t>総店舗数</t>
    <rPh sb="0" eb="4">
      <t>ソウテンポスウ</t>
    </rPh>
    <phoneticPr fontId="1"/>
  </si>
  <si>
    <t>空き店舗数</t>
  </si>
  <si>
    <t>空き店舗数</t>
    <rPh sb="0" eb="1">
      <t>ア</t>
    </rPh>
    <rPh sb="2" eb="4">
      <t>テンポ</t>
    </rPh>
    <rPh sb="4" eb="5">
      <t>カズ</t>
    </rPh>
    <phoneticPr fontId="1"/>
  </si>
  <si>
    <t>設立目的</t>
  </si>
  <si>
    <t>設立目的</t>
    <rPh sb="0" eb="4">
      <t>セツリツモクテキ</t>
    </rPh>
    <phoneticPr fontId="1"/>
  </si>
  <si>
    <t>活動実績</t>
  </si>
  <si>
    <t>活動実績</t>
    <rPh sb="0" eb="4">
      <t>カツドウジッセキ</t>
    </rPh>
    <phoneticPr fontId="1"/>
  </si>
  <si>
    <t>事業目的</t>
  </si>
  <si>
    <t>事業目的</t>
    <rPh sb="0" eb="4">
      <t>ジギョウモクテキ</t>
    </rPh>
    <phoneticPr fontId="1"/>
  </si>
  <si>
    <t>活動目標</t>
  </si>
  <si>
    <t>次年度以降の事業実施方針</t>
  </si>
  <si>
    <t>次年度以降の事業実施方針</t>
    <rPh sb="0" eb="5">
      <t>ジネンドイコウ</t>
    </rPh>
    <rPh sb="6" eb="12">
      <t>ジギョウジッシホウシン</t>
    </rPh>
    <phoneticPr fontId="1"/>
  </si>
  <si>
    <t>事業実施に関する支援団体の有無</t>
    <rPh sb="0" eb="2">
      <t>ジギョウ</t>
    </rPh>
    <rPh sb="2" eb="4">
      <t>ジッシ</t>
    </rPh>
    <rPh sb="5" eb="6">
      <t>カン</t>
    </rPh>
    <rPh sb="8" eb="10">
      <t>シエン</t>
    </rPh>
    <rPh sb="10" eb="12">
      <t>ダンタイ</t>
    </rPh>
    <rPh sb="13" eb="15">
      <t>ウム</t>
    </rPh>
    <phoneticPr fontId="1"/>
  </si>
  <si>
    <t>活動目標</t>
    <phoneticPr fontId="1"/>
  </si>
  <si>
    <t>事業概要</t>
  </si>
  <si>
    <t>事業概要</t>
    <rPh sb="0" eb="4">
      <t>ジギョウガイヨウ</t>
    </rPh>
    <phoneticPr fontId="1"/>
  </si>
  <si>
    <r>
      <t>※セルの中で改行する場合は</t>
    </r>
    <r>
      <rPr>
        <sz val="11"/>
        <color rgb="FFFF0000"/>
        <rFont val="游ゴシック"/>
        <family val="3"/>
        <charset val="128"/>
        <scheme val="minor"/>
      </rPr>
      <t>Alt+Enter</t>
    </r>
    <rPh sb="4" eb="5">
      <t>ナカ</t>
    </rPh>
    <rPh sb="6" eb="8">
      <t>カイギョウ</t>
    </rPh>
    <rPh sb="10" eb="12">
      <t>バアイ</t>
    </rPh>
    <phoneticPr fontId="1"/>
  </si>
  <si>
    <t>共催</t>
  </si>
  <si>
    <t>共催</t>
    <rPh sb="0" eb="2">
      <t>キョウサイ</t>
    </rPh>
    <phoneticPr fontId="1"/>
  </si>
  <si>
    <t>後援</t>
  </si>
  <si>
    <t>後援</t>
    <rPh sb="0" eb="2">
      <t>コウエン</t>
    </rPh>
    <phoneticPr fontId="1"/>
  </si>
  <si>
    <t>協賛</t>
  </si>
  <si>
    <t>協賛</t>
    <rPh sb="0" eb="2">
      <t>キョウサン</t>
    </rPh>
    <phoneticPr fontId="1"/>
  </si>
  <si>
    <t>その他</t>
  </si>
  <si>
    <t>その他</t>
    <rPh sb="2" eb="3">
      <t>タ</t>
    </rPh>
    <phoneticPr fontId="1"/>
  </si>
  <si>
    <t>③測定手法</t>
    <phoneticPr fontId="1"/>
  </si>
  <si>
    <t>成果指標
①目標値</t>
    <rPh sb="6" eb="9">
      <t>モクヒョウチ</t>
    </rPh>
    <phoneticPr fontId="1"/>
  </si>
  <si>
    <t>②設定根拠</t>
    <phoneticPr fontId="1"/>
  </si>
  <si>
    <t>補助事業の概要</t>
    <rPh sb="0" eb="2">
      <t>ホジョ</t>
    </rPh>
    <rPh sb="2" eb="4">
      <t>ジギョウ</t>
    </rPh>
    <rPh sb="5" eb="7">
      <t>ガイヨウ</t>
    </rPh>
    <phoneticPr fontId="1"/>
  </si>
  <si>
    <t>（第1号様式）</t>
  </si>
  <si>
    <t>那覇市長　宛</t>
  </si>
  <si>
    <t>役　職</t>
  </si>
  <si>
    <t>那覇市頑張るマチグヮー等支援基金事業費補助金交付申請書</t>
  </si>
  <si>
    <t>　みだしのことについて、事業を下記のとおり実施したいので、那覇市頑張るマチグヮー等支援基金事業費補助金交付要綱第5条の規定に基づき申請します。</t>
  </si>
  <si>
    <t>記</t>
  </si>
  <si>
    <t>（1）事業計画書（第1号様式の2）</t>
  </si>
  <si>
    <t>（2）収支予算書（第1号様式の3）</t>
  </si>
  <si>
    <t>（3）団体調書（第1号様式の4）</t>
  </si>
  <si>
    <t>（4）誓約書（第1号様式の5）</t>
  </si>
  <si>
    <t>（5）定款、規約等の写し</t>
  </si>
  <si>
    <t>（6）資金状況を確認できる書類（前年度決算書等）の写し</t>
  </si>
  <si>
    <t>（7）見積書等経費の内訳が分かる書類の写し</t>
  </si>
  <si>
    <t>（8）その他市長が必要と認める書類</t>
  </si>
  <si>
    <t>以上</t>
  </si>
  <si>
    <t>（問い合わせ先）</t>
  </si>
  <si>
    <t>役　職　</t>
  </si>
  <si>
    <t>氏　名　</t>
  </si>
  <si>
    <t>連絡先　</t>
  </si>
  <si>
    <t>E-mail　</t>
  </si>
  <si>
    <t>代表者　</t>
  </si>
  <si>
    <t>印　</t>
  </si>
  <si>
    <t>補助事業名</t>
  </si>
  <si>
    <t>実施事業名</t>
  </si>
  <si>
    <t>申請額</t>
  </si>
  <si>
    <t>添付書類</t>
  </si>
  <si>
    <t>部署名　</t>
  </si>
  <si>
    <t>（第1号様式の2）</t>
  </si>
  <si>
    <t>那覇市頑張るマチグヮー等支援基金事業費補助金　事業計画書</t>
  </si>
  <si>
    <t>総事業費</t>
  </si>
  <si>
    <t>総事業費</t>
    <rPh sb="0" eb="4">
      <t>ソウジギョウヒ</t>
    </rPh>
    <phoneticPr fontId="9"/>
  </si>
  <si>
    <t>（申請額／自己負担額）</t>
  </si>
  <si>
    <t>申請額</t>
    <rPh sb="0" eb="3">
      <t>シンセイガク</t>
    </rPh>
    <phoneticPr fontId="9"/>
  </si>
  <si>
    <t>自己負担額</t>
    <rPh sb="0" eb="2">
      <t>ジコ</t>
    </rPh>
    <rPh sb="2" eb="4">
      <t>フタン</t>
    </rPh>
    <rPh sb="4" eb="5">
      <t>ガク</t>
    </rPh>
    <phoneticPr fontId="9"/>
  </si>
  <si>
    <t>事業スケジュール</t>
  </si>
  <si>
    <t>別紙のとおり（様式自由）</t>
  </si>
  <si>
    <t>事業完了日</t>
  </si>
  <si>
    <t>実施体制図</t>
  </si>
  <si>
    <t>事業実施に関する</t>
  </si>
  <si>
    <t>支援団体の有無</t>
  </si>
  <si>
    <t>※当該事業の説明を補足する資料があれば添付してください。</t>
  </si>
  <si>
    <t>※補助メニュー１を申請する団体で、前年度も補助メニュー１の交付決定を受けている場合は</t>
  </si>
  <si>
    <t>　次ページの提出も必要です。</t>
  </si>
  <si>
    <t>成果指標　①目標値</t>
    <phoneticPr fontId="1"/>
  </si>
  <si>
    <t>　　　　　　②設定根拠　</t>
    <phoneticPr fontId="1"/>
  </si>
  <si>
    <t>　　　　　　③測定手法</t>
    <phoneticPr fontId="1"/>
  </si>
  <si>
    <t>なし</t>
    <phoneticPr fontId="1"/>
  </si>
  <si>
    <t>〇〇祭り</t>
    <rPh sb="2" eb="3">
      <t>マツ</t>
    </rPh>
    <phoneticPr fontId="1"/>
  </si>
  <si>
    <t>事務局</t>
    <rPh sb="0" eb="3">
      <t>ジムキョク</t>
    </rPh>
    <phoneticPr fontId="1"/>
  </si>
  <si>
    <t>事務員</t>
    <rPh sb="0" eb="3">
      <t>ジムイン</t>
    </rPh>
    <phoneticPr fontId="1"/>
  </si>
  <si>
    <r>
      <t>※セルの中で改行する場合は</t>
    </r>
    <r>
      <rPr>
        <b/>
        <sz val="14"/>
        <color rgb="FFFF0000"/>
        <rFont val="游ゴシック"/>
        <family val="3"/>
        <charset val="128"/>
        <scheme val="minor"/>
      </rPr>
      <t>Alt+Enter</t>
    </r>
    <rPh sb="4" eb="5">
      <t>ナカ</t>
    </rPh>
    <rPh sb="6" eb="8">
      <t>カイギョウ</t>
    </rPh>
    <rPh sb="10" eb="12">
      <t>バアイ</t>
    </rPh>
    <phoneticPr fontId="1"/>
  </si>
  <si>
    <t>理事長</t>
    <rPh sb="0" eb="3">
      <t>リジチョウ</t>
    </rPh>
    <phoneticPr fontId="1"/>
  </si>
  <si>
    <t>知念〇〇</t>
    <rPh sb="0" eb="2">
      <t>チネン</t>
    </rPh>
    <phoneticPr fontId="1"/>
  </si>
  <si>
    <t>（第1号様式の4）</t>
  </si>
  <si>
    <t>那覇市頑張るマチグヮー等支援基金事業費補助金　団体調書</t>
  </si>
  <si>
    <t>〒</t>
  </si>
  <si>
    <t>（電話）</t>
  </si>
  <si>
    <t>（FAX）</t>
  </si>
  <si>
    <t>（E-mail）</t>
  </si>
  <si>
    <t>役職及び</t>
  </si>
  <si>
    <t>（役職）</t>
    <rPh sb="1" eb="3">
      <t>ヤクショク</t>
    </rPh>
    <phoneticPr fontId="9"/>
  </si>
  <si>
    <t>代表者名</t>
  </si>
  <si>
    <t>（代表者名）</t>
    <rPh sb="1" eb="4">
      <t>ダイヒョウシャ</t>
    </rPh>
    <rPh sb="4" eb="5">
      <t>メイ</t>
    </rPh>
    <phoneticPr fontId="9"/>
  </si>
  <si>
    <t>団体構成員</t>
  </si>
  <si>
    <t>（会員・組合員）</t>
  </si>
  <si>
    <t>（第1号様式の3）</t>
  </si>
  <si>
    <t>那覇市頑張るマチグヮー等支援基金事業費補助金　収支予算書</t>
  </si>
  <si>
    <t>（税込）</t>
  </si>
  <si>
    <t>総事業費（Ａ）</t>
  </si>
  <si>
    <t>交付対象経費(Ｂ)</t>
  </si>
  <si>
    <t>交付対象外経費（Ｃ）</t>
  </si>
  <si>
    <t>（別紙）</t>
    <rPh sb="1" eb="3">
      <t>ベッシ</t>
    </rPh>
    <phoneticPr fontId="9"/>
  </si>
  <si>
    <t>＝（Ｂ＋Ｃ）</t>
  </si>
  <si>
    <t>積算根拠</t>
    <rPh sb="0" eb="2">
      <t>セキサン</t>
    </rPh>
    <rPh sb="2" eb="4">
      <t>コンキョ</t>
    </rPh>
    <phoneticPr fontId="9"/>
  </si>
  <si>
    <t>【支出の部】</t>
    <rPh sb="1" eb="3">
      <t>シシュツ</t>
    </rPh>
    <rPh sb="4" eb="5">
      <t>ブ</t>
    </rPh>
    <phoneticPr fontId="9"/>
  </si>
  <si>
    <t>補助上限額</t>
    <rPh sb="2" eb="5">
      <t>ジョウゲンガク</t>
    </rPh>
    <phoneticPr fontId="9"/>
  </si>
  <si>
    <t>補助金申請額（Ｄ）</t>
  </si>
  <si>
    <t>補助金以外の収入（Ｅ）</t>
    <rPh sb="0" eb="3">
      <t>ホジョキン</t>
    </rPh>
    <rPh sb="3" eb="5">
      <t>イガイ</t>
    </rPh>
    <rPh sb="6" eb="8">
      <t>シュウニュウ</t>
    </rPh>
    <phoneticPr fontId="9"/>
  </si>
  <si>
    <t>（内訳項目）</t>
    <rPh sb="1" eb="3">
      <t>ウチワケ</t>
    </rPh>
    <rPh sb="3" eb="5">
      <t>コウモク</t>
    </rPh>
    <phoneticPr fontId="9"/>
  </si>
  <si>
    <t>【交付対象経費】</t>
    <rPh sb="1" eb="3">
      <t>コウフ</t>
    </rPh>
    <rPh sb="3" eb="5">
      <t>タイショウ</t>
    </rPh>
    <rPh sb="5" eb="7">
      <t>ケイヒ</t>
    </rPh>
    <phoneticPr fontId="9"/>
  </si>
  <si>
    <t>：</t>
  </si>
  <si>
    <t>収入の部（単位／円）</t>
  </si>
  <si>
    <t>雇用保険料</t>
    <rPh sb="0" eb="2">
      <t>コヨウ</t>
    </rPh>
    <rPh sb="2" eb="5">
      <t>ホケンリョウ</t>
    </rPh>
    <phoneticPr fontId="9"/>
  </si>
  <si>
    <t>項目</t>
  </si>
  <si>
    <t>合計金額</t>
    <rPh sb="0" eb="2">
      <t>ゴウケイ</t>
    </rPh>
    <rPh sb="2" eb="4">
      <t>キンガク</t>
    </rPh>
    <phoneticPr fontId="9"/>
  </si>
  <si>
    <t>社会保険料</t>
    <rPh sb="0" eb="2">
      <t>シャカイ</t>
    </rPh>
    <rPh sb="2" eb="5">
      <t>ホケンリョウ</t>
    </rPh>
    <phoneticPr fontId="9"/>
  </si>
  <si>
    <t>【補助金】（Ｄ）</t>
    <rPh sb="1" eb="4">
      <t>ホジョキン</t>
    </rPh>
    <phoneticPr fontId="9"/>
  </si>
  <si>
    <t>賃金</t>
    <rPh sb="0" eb="2">
      <t>チンギン</t>
    </rPh>
    <phoneticPr fontId="9"/>
  </si>
  <si>
    <t>【補助金以外の収入】（Ｅ）</t>
  </si>
  <si>
    <t>報償金（謝礼金）</t>
    <rPh sb="0" eb="3">
      <t>ホウショウキン</t>
    </rPh>
    <rPh sb="4" eb="7">
      <t>シャレイキン</t>
    </rPh>
    <phoneticPr fontId="9"/>
  </si>
  <si>
    <t>　自己負担金</t>
    <rPh sb="1" eb="3">
      <t>ジコ</t>
    </rPh>
    <rPh sb="3" eb="5">
      <t>フタン</t>
    </rPh>
    <rPh sb="5" eb="6">
      <t>キン</t>
    </rPh>
    <phoneticPr fontId="9"/>
  </si>
  <si>
    <t>旅費</t>
    <rPh sb="0" eb="2">
      <t>リョヒ</t>
    </rPh>
    <phoneticPr fontId="9"/>
  </si>
  <si>
    <t>　借り入れ</t>
    <rPh sb="1" eb="2">
      <t>カ</t>
    </rPh>
    <rPh sb="3" eb="4">
      <t>イ</t>
    </rPh>
    <phoneticPr fontId="9"/>
  </si>
  <si>
    <t>消耗品費</t>
    <rPh sb="0" eb="3">
      <t>ショウモウヒン</t>
    </rPh>
    <rPh sb="3" eb="4">
      <t>ヒ</t>
    </rPh>
    <phoneticPr fontId="9"/>
  </si>
  <si>
    <t>　クラウドファンディング</t>
  </si>
  <si>
    <t>印刷製本費</t>
    <rPh sb="0" eb="2">
      <t>インサツ</t>
    </rPh>
    <rPh sb="2" eb="4">
      <t>セイホン</t>
    </rPh>
    <rPh sb="4" eb="5">
      <t>ヒ</t>
    </rPh>
    <phoneticPr fontId="9"/>
  </si>
  <si>
    <t>　協賛金</t>
    <rPh sb="1" eb="4">
      <t>キョウサンキン</t>
    </rPh>
    <phoneticPr fontId="9"/>
  </si>
  <si>
    <t>光熱水費及び燃料費</t>
    <rPh sb="0" eb="1">
      <t>ヒカリ</t>
    </rPh>
    <phoneticPr fontId="9"/>
  </si>
  <si>
    <t>　寄付金</t>
    <rPh sb="1" eb="4">
      <t>キフキン</t>
    </rPh>
    <phoneticPr fontId="9"/>
  </si>
  <si>
    <t>通信運搬費</t>
    <rPh sb="0" eb="2">
      <t>ツウシン</t>
    </rPh>
    <rPh sb="2" eb="4">
      <t>ウンパン</t>
    </rPh>
    <rPh sb="4" eb="5">
      <t>ヒ</t>
    </rPh>
    <phoneticPr fontId="9"/>
  </si>
  <si>
    <t>　分担金</t>
    <rPh sb="1" eb="4">
      <t>ブンタンキン</t>
    </rPh>
    <phoneticPr fontId="9"/>
  </si>
  <si>
    <t>手数料</t>
    <rPh sb="0" eb="3">
      <t>テスウリョウ</t>
    </rPh>
    <phoneticPr fontId="9"/>
  </si>
  <si>
    <t>　その他</t>
    <rPh sb="3" eb="4">
      <t>タ</t>
    </rPh>
    <phoneticPr fontId="9"/>
  </si>
  <si>
    <t>保険料</t>
    <rPh sb="0" eb="3">
      <t>ホケンリョウ</t>
    </rPh>
    <phoneticPr fontId="9"/>
  </si>
  <si>
    <t>収入計=（Ａ）</t>
  </si>
  <si>
    <t>広告宣伝費</t>
    <rPh sb="0" eb="2">
      <t>コウコク</t>
    </rPh>
    <rPh sb="2" eb="4">
      <t>センデン</t>
    </rPh>
    <rPh sb="4" eb="5">
      <t>ヒ</t>
    </rPh>
    <phoneticPr fontId="9"/>
  </si>
  <si>
    <t>支出の部（単位／円）</t>
  </si>
  <si>
    <t>委託料</t>
    <rPh sb="0" eb="2">
      <t>イタク</t>
    </rPh>
    <rPh sb="2" eb="3">
      <t>リョウ</t>
    </rPh>
    <phoneticPr fontId="9"/>
  </si>
  <si>
    <t>大項目</t>
    <rPh sb="0" eb="1">
      <t>ダイ</t>
    </rPh>
    <phoneticPr fontId="9"/>
  </si>
  <si>
    <t>内訳項目</t>
    <rPh sb="0" eb="2">
      <t>ウチワケ</t>
    </rPh>
    <rPh sb="2" eb="4">
      <t>コウモク</t>
    </rPh>
    <phoneticPr fontId="9"/>
  </si>
  <si>
    <t>内訳金額</t>
    <rPh sb="0" eb="2">
      <t>ウチワケ</t>
    </rPh>
    <rPh sb="2" eb="4">
      <t>キンガク</t>
    </rPh>
    <phoneticPr fontId="9"/>
  </si>
  <si>
    <t>【交付対象経費】（Ｂ）</t>
    <rPh sb="1" eb="3">
      <t>コウフ</t>
    </rPh>
    <rPh sb="3" eb="5">
      <t>タイショウ</t>
    </rPh>
    <rPh sb="5" eb="7">
      <t>ケイヒ</t>
    </rPh>
    <phoneticPr fontId="9"/>
  </si>
  <si>
    <t>使用料及び賃貸料</t>
  </si>
  <si>
    <t>①共済費</t>
    <rPh sb="1" eb="3">
      <t>キョウサイ</t>
    </rPh>
    <rPh sb="3" eb="4">
      <t>ヒ</t>
    </rPh>
    <phoneticPr fontId="9"/>
  </si>
  <si>
    <t>原材料費</t>
    <rPh sb="0" eb="1">
      <t>ゲン</t>
    </rPh>
    <rPh sb="1" eb="4">
      <t>ザイリョウヒ</t>
    </rPh>
    <phoneticPr fontId="9"/>
  </si>
  <si>
    <t>②賃金</t>
    <rPh sb="1" eb="3">
      <t>チンギン</t>
    </rPh>
    <phoneticPr fontId="9"/>
  </si>
  <si>
    <t>備品購入費</t>
  </si>
  <si>
    <t>③報償費</t>
    <rPh sb="1" eb="4">
      <t>ホウショウヒ</t>
    </rPh>
    <phoneticPr fontId="9"/>
  </si>
  <si>
    <t>その他経費</t>
    <rPh sb="2" eb="3">
      <t>タ</t>
    </rPh>
    <rPh sb="3" eb="5">
      <t>ケイヒ</t>
    </rPh>
    <phoneticPr fontId="9"/>
  </si>
  <si>
    <t>④旅費</t>
    <rPh sb="1" eb="3">
      <t>リョヒ</t>
    </rPh>
    <phoneticPr fontId="9"/>
  </si>
  <si>
    <t>⑤需用費</t>
    <rPh sb="1" eb="4">
      <t>ジュヨウヒ</t>
    </rPh>
    <phoneticPr fontId="9"/>
  </si>
  <si>
    <t>水熱水費及び燃料費</t>
  </si>
  <si>
    <t>⑥役務費</t>
    <rPh sb="1" eb="4">
      <t>エキムヒ</t>
    </rPh>
    <phoneticPr fontId="9"/>
  </si>
  <si>
    <t>⑦委託料</t>
    <rPh sb="1" eb="3">
      <t>イタク</t>
    </rPh>
    <rPh sb="3" eb="4">
      <t>リョウ</t>
    </rPh>
    <phoneticPr fontId="9"/>
  </si>
  <si>
    <t>⑧使用料及び賃借料</t>
    <rPh sb="1" eb="4">
      <t>シヨウリョウ</t>
    </rPh>
    <rPh sb="4" eb="5">
      <t>オヨ</t>
    </rPh>
    <rPh sb="6" eb="9">
      <t>チンシャクリョウ</t>
    </rPh>
    <phoneticPr fontId="9"/>
  </si>
  <si>
    <t>⑨工事請負費</t>
    <rPh sb="1" eb="3">
      <t>コウジ</t>
    </rPh>
    <rPh sb="3" eb="5">
      <t>ウケオイ</t>
    </rPh>
    <rPh sb="5" eb="6">
      <t>ヒ</t>
    </rPh>
    <phoneticPr fontId="9"/>
  </si>
  <si>
    <t>工事請負費</t>
  </si>
  <si>
    <t>⑩原材料費</t>
    <rPh sb="1" eb="4">
      <t>ゲンザイリョウ</t>
    </rPh>
    <rPh sb="4" eb="5">
      <t>ヒ</t>
    </rPh>
    <phoneticPr fontId="9"/>
  </si>
  <si>
    <t>原材料費</t>
  </si>
  <si>
    <t>⑪備品購入費</t>
    <rPh sb="1" eb="3">
      <t>ビヒン</t>
    </rPh>
    <rPh sb="3" eb="5">
      <t>コウニュウ</t>
    </rPh>
    <rPh sb="5" eb="6">
      <t>ヒ</t>
    </rPh>
    <phoneticPr fontId="9"/>
  </si>
  <si>
    <t>⑫その他経費</t>
    <rPh sb="3" eb="4">
      <t>タ</t>
    </rPh>
    <rPh sb="4" eb="6">
      <t>ケイヒ</t>
    </rPh>
    <phoneticPr fontId="9"/>
  </si>
  <si>
    <t>【交付対象外経費】（Ｃ）</t>
    <rPh sb="1" eb="3">
      <t>コウフ</t>
    </rPh>
    <rPh sb="3" eb="5">
      <t>タイショウ</t>
    </rPh>
    <rPh sb="5" eb="6">
      <t>ガイ</t>
    </rPh>
    <rPh sb="6" eb="8">
      <t>ケイヒ</t>
    </rPh>
    <phoneticPr fontId="9"/>
  </si>
  <si>
    <t>支出計=（Ａ）</t>
  </si>
  <si>
    <t>本補助金申請額（Ｄ）</t>
    <rPh sb="0" eb="1">
      <t>ホン</t>
    </rPh>
    <phoneticPr fontId="9"/>
  </si>
  <si>
    <t>本補助金以外の収入（Ｅ）</t>
    <rPh sb="0" eb="1">
      <t>ホン</t>
    </rPh>
    <rPh sb="1" eb="4">
      <t>ホジョキン</t>
    </rPh>
    <rPh sb="4" eb="6">
      <t>イガイ</t>
    </rPh>
    <rPh sb="7" eb="9">
      <t>シュウニュウ</t>
    </rPh>
    <phoneticPr fontId="9"/>
  </si>
  <si>
    <t>【本補助金】（Ｄ）</t>
    <rPh sb="1" eb="2">
      <t>ホン</t>
    </rPh>
    <rPh sb="2" eb="5">
      <t>ホジョキン</t>
    </rPh>
    <phoneticPr fontId="9"/>
  </si>
  <si>
    <t>【本補助金以外の収入】（Ｅ）</t>
    <rPh sb="1" eb="2">
      <t>ホン</t>
    </rPh>
    <phoneticPr fontId="9"/>
  </si>
  <si>
    <t>那覇市頑張るマチグヮー等支援基金事業費補助金</t>
    <rPh sb="0" eb="16">
      <t>ガ</t>
    </rPh>
    <rPh sb="16" eb="19">
      <t>ジギョウヒ</t>
    </rPh>
    <rPh sb="19" eb="22">
      <t>ホジョキン</t>
    </rPh>
    <phoneticPr fontId="9"/>
  </si>
  <si>
    <t>1：頑張るマチグヮー支援事業/マチグヮー・地域商店街等基盤整備支援事業</t>
    <phoneticPr fontId="1"/>
  </si>
  <si>
    <t>2：頑張るマチグヮー支援事業/商店街イベント等開催事業（新規）</t>
    <phoneticPr fontId="1"/>
  </si>
  <si>
    <t>2：頑張るマチグヮー支援事業/商店街イベント等開催事業（2回目）</t>
    <rPh sb="30" eb="31">
      <t>メ</t>
    </rPh>
    <phoneticPr fontId="1"/>
  </si>
  <si>
    <t>2：頑張るマチグヮー支援事業/商店街イベント等開催事業（3回目）</t>
    <phoneticPr fontId="1"/>
  </si>
  <si>
    <t>2：頑張るマチグヮー支援事業/商店街イベント等開催事業（4回目以降・その他）</t>
    <rPh sb="36" eb="37">
      <t>タ</t>
    </rPh>
    <phoneticPr fontId="1"/>
  </si>
  <si>
    <t>3：頑張るマチグヮー支援事業/特色ある商店街推進事業</t>
    <phoneticPr fontId="1"/>
  </si>
  <si>
    <t>4：頑張るマチグヮー支援事業/商店街魅力発信事業（新規）</t>
    <phoneticPr fontId="1"/>
  </si>
  <si>
    <t>4：頑張るマチグヮー支援事業/商店街魅力発信事業（一部変更、増刷）</t>
  </si>
  <si>
    <t>5：頑張るマチグヮー支援事業/安心安全な商店街づくり支援事業</t>
    <phoneticPr fontId="1"/>
  </si>
  <si>
    <t>補助事業名</t>
    <rPh sb="0" eb="5">
      <t>ホジョジギョウメイ</t>
    </rPh>
    <phoneticPr fontId="1"/>
  </si>
  <si>
    <t>（第1号様式の5）</t>
  </si>
  <si>
    <t>誓約書</t>
  </si>
  <si>
    <t>那覇市長　　殿</t>
  </si>
  <si>
    <t>　那覇市頑張るマチグヮー等支援基金事業費補助金交付要綱の規定に基づく交付申請を行うにあたり、以下のことを誓約します。（□欄に☑チェックしてください。）</t>
  </si>
  <si>
    <t>□　代表者、役員又はその他の構成員及び取引先について、那覇市暴力団排除条例(平成24年那覇市条例第1号)第2条第1号に規定する暴力団、同条第2号に規定する暴力団員に該当しないことを誓約します。あわせて、市長が必要と認めた場合には、暴力団員等であるか否かの確認のため、那覇市が警察に照会することについて承諾し、当該事項に関する書類の提出を那覇市長から求められる場合は、指定された期日までに提出します。</t>
  </si>
  <si>
    <t>□　本補助金の申請に当たって提出する書類はすべて虚偽がないこと、及び提出する書類の写しはすべて原本と相違ないことを誓約します。</t>
  </si>
  <si>
    <t>□　本補助金の交付決定後に提出する書類においても前述同様であることを誓約します。</t>
  </si>
  <si>
    <t>□　事業実施にあたり、必要な許認可を取得し、関係法令を遵守します。</t>
  </si>
  <si>
    <t>□　市が補助事業に対し現地確認を求めた場合は、対応することを誓約します。</t>
  </si>
  <si>
    <t>　　本誓約書の内容に虚偽や不正があった場合は補助金の申請を取り下げます。</t>
  </si>
  <si>
    <t>　　補助金交付後に発覚した場合は補助金を返還します。</t>
  </si>
  <si>
    <t>団体の所在地　　：</t>
  </si>
  <si>
    <t>団　体　名　　　：</t>
    <rPh sb="0" eb="1">
      <t>ダン</t>
    </rPh>
    <rPh sb="2" eb="3">
      <t>カラダ</t>
    </rPh>
    <rPh sb="4" eb="5">
      <t>メイ</t>
    </rPh>
    <phoneticPr fontId="9"/>
  </si>
  <si>
    <t xml:space="preserve">
代表者役職・氏名：</t>
    <rPh sb="1" eb="4">
      <t>ダイヒョウシャ</t>
    </rPh>
    <rPh sb="4" eb="6">
      <t>ヤクショク</t>
    </rPh>
    <rPh sb="7" eb="9">
      <t>シメイ</t>
    </rPh>
    <phoneticPr fontId="9"/>
  </si>
  <si>
    <t>印</t>
    <rPh sb="0" eb="1">
      <t>イン</t>
    </rPh>
    <phoneticPr fontId="9"/>
  </si>
  <si>
    <t>　1件で5万円を超えるものは原則市内業者を含む2者以上から見積もりが必要です。</t>
    <phoneticPr fontId="1"/>
  </si>
  <si>
    <t>別紙　前年度実施事業　報告書</t>
    <rPh sb="0" eb="2">
      <t>ベッシ</t>
    </rPh>
    <rPh sb="3" eb="6">
      <t>ゼンネンド</t>
    </rPh>
    <rPh sb="6" eb="8">
      <t>ジッシ</t>
    </rPh>
    <rPh sb="8" eb="10">
      <t>ジギョウ</t>
    </rPh>
    <rPh sb="11" eb="14">
      <t>ホウコクショ</t>
    </rPh>
    <phoneticPr fontId="1"/>
  </si>
  <si>
    <t>実施事業名</t>
    <rPh sb="0" eb="2">
      <t>ジッシ</t>
    </rPh>
    <rPh sb="2" eb="4">
      <t>ジギョウ</t>
    </rPh>
    <rPh sb="4" eb="5">
      <t>メイ</t>
    </rPh>
    <phoneticPr fontId="1"/>
  </si>
  <si>
    <t>総事業費</t>
    <rPh sb="0" eb="4">
      <t>ソウジギョウヒ</t>
    </rPh>
    <phoneticPr fontId="1"/>
  </si>
  <si>
    <t>（申請額/自己負担額）</t>
    <rPh sb="1" eb="4">
      <t>シンセイガク</t>
    </rPh>
    <rPh sb="5" eb="9">
      <t>ジコフタン</t>
    </rPh>
    <rPh sb="9" eb="10">
      <t>ヒタイ</t>
    </rPh>
    <phoneticPr fontId="1"/>
  </si>
  <si>
    <t>申請額</t>
    <rPh sb="0" eb="3">
      <t>シンセイガク</t>
    </rPh>
    <phoneticPr fontId="1"/>
  </si>
  <si>
    <t>自己負担額</t>
    <rPh sb="0" eb="5">
      <t>ジコフタンガク</t>
    </rPh>
    <phoneticPr fontId="1"/>
  </si>
  <si>
    <t>事業概要</t>
    <rPh sb="0" eb="2">
      <t>ジギョウ</t>
    </rPh>
    <rPh sb="2" eb="4">
      <t>ガイヨウ</t>
    </rPh>
    <phoneticPr fontId="1"/>
  </si>
  <si>
    <t>事業の成果</t>
    <rPh sb="0" eb="2">
      <t>ジギョウ</t>
    </rPh>
    <rPh sb="3" eb="5">
      <t>セイカ</t>
    </rPh>
    <phoneticPr fontId="1"/>
  </si>
  <si>
    <t>今年度の取り組み</t>
    <rPh sb="0" eb="3">
      <t>コンネンド</t>
    </rPh>
    <rPh sb="4" eb="5">
      <t>ト</t>
    </rPh>
    <rPh sb="6" eb="7">
      <t>ク</t>
    </rPh>
    <phoneticPr fontId="1"/>
  </si>
  <si>
    <t>次年度以降の計画</t>
    <rPh sb="0" eb="3">
      <t>ジネンド</t>
    </rPh>
    <rPh sb="3" eb="5">
      <t>イコウ</t>
    </rPh>
    <rPh sb="6" eb="8">
      <t>ケイカク</t>
    </rPh>
    <phoneticPr fontId="1"/>
  </si>
  <si>
    <t>入力するシート</t>
    <phoneticPr fontId="1"/>
  </si>
  <si>
    <t>・オレンジ色タブのシートを入力</t>
    <phoneticPr fontId="1"/>
  </si>
  <si>
    <t>⇒オレンジ色のセルを入力</t>
    <phoneticPr fontId="1"/>
  </si>
  <si>
    <t>印刷するシート</t>
    <rPh sb="0" eb="2">
      <t>インサツ</t>
    </rPh>
    <phoneticPr fontId="1"/>
  </si>
  <si>
    <t>・緑タブのシート印刷</t>
    <phoneticPr fontId="1"/>
  </si>
  <si>
    <t>⇒直接入力しない</t>
    <phoneticPr fontId="1"/>
  </si>
  <si>
    <t>入力後、そのまま印刷するシート</t>
    <rPh sb="0" eb="3">
      <t>ニュウリョクゴ</t>
    </rPh>
    <rPh sb="8" eb="10">
      <t>インサツ</t>
    </rPh>
    <phoneticPr fontId="1"/>
  </si>
  <si>
    <t>⇒青</t>
    <phoneticPr fontId="1"/>
  </si>
  <si>
    <t>事業スケジュール（例）</t>
    <rPh sb="0" eb="2">
      <t>ジギョウ</t>
    </rPh>
    <rPh sb="9" eb="10">
      <t>レイ</t>
    </rPh>
    <phoneticPr fontId="1"/>
  </si>
  <si>
    <t>9月</t>
    <rPh sb="1" eb="2">
      <t>ガツ</t>
    </rPh>
    <phoneticPr fontId="1"/>
  </si>
  <si>
    <t>10月</t>
    <rPh sb="2" eb="3">
      <t>ガツ</t>
    </rPh>
    <phoneticPr fontId="1"/>
  </si>
  <si>
    <t>11月</t>
    <rPh sb="2" eb="3">
      <t>ガツ</t>
    </rPh>
    <phoneticPr fontId="1"/>
  </si>
  <si>
    <t>12月</t>
    <rPh sb="2" eb="3">
      <t>ガツ</t>
    </rPh>
    <phoneticPr fontId="1"/>
  </si>
  <si>
    <t>1月</t>
    <rPh sb="1" eb="2">
      <t>ガツ</t>
    </rPh>
    <phoneticPr fontId="1"/>
  </si>
  <si>
    <t>申請書準備・プレゼンテーション</t>
    <rPh sb="0" eb="3">
      <t>シンセイショ</t>
    </rPh>
    <rPh sb="3" eb="5">
      <t>ジュンビ</t>
    </rPh>
    <phoneticPr fontId="1"/>
  </si>
  <si>
    <t>出演依頼・出演者や運営陣と打ち合わせ</t>
    <phoneticPr fontId="1"/>
  </si>
  <si>
    <t>業者との調整、発注、購入</t>
    <rPh sb="0" eb="2">
      <t>ギョウシャ</t>
    </rPh>
    <rPh sb="4" eb="6">
      <t>チョウセイ</t>
    </rPh>
    <rPh sb="7" eb="9">
      <t>ハッチュウ</t>
    </rPh>
    <rPh sb="10" eb="12">
      <t>コウニュウ</t>
    </rPh>
    <phoneticPr fontId="1"/>
  </si>
  <si>
    <t>チラシ・ポスター作成・各所配布</t>
    <phoneticPr fontId="1"/>
  </si>
  <si>
    <t>クラウドファンディングの受付及び回収</t>
    <phoneticPr fontId="1"/>
  </si>
  <si>
    <t>支払い及び実績報告書作成</t>
    <phoneticPr fontId="1"/>
  </si>
  <si>
    <t>アンケート配布及び回収・集計</t>
    <phoneticPr fontId="1"/>
  </si>
  <si>
    <t>　　　実施体制図（例）</t>
    <rPh sb="9" eb="10">
      <t>レイ</t>
    </rPh>
    <phoneticPr fontId="1"/>
  </si>
  <si>
    <t>理事長</t>
    <phoneticPr fontId="1"/>
  </si>
  <si>
    <t>知念　〇〇</t>
    <phoneticPr fontId="1"/>
  </si>
  <si>
    <t>副理事</t>
    <phoneticPr fontId="1"/>
  </si>
  <si>
    <t>〇〇　〇〇</t>
    <phoneticPr fontId="1"/>
  </si>
  <si>
    <t>統括</t>
    <rPh sb="0" eb="2">
      <t>トウカツ</t>
    </rPh>
    <phoneticPr fontId="1"/>
  </si>
  <si>
    <t>○○　○○</t>
    <phoneticPr fontId="1"/>
  </si>
  <si>
    <t>広報</t>
    <rPh sb="0" eb="2">
      <t>コウホウ</t>
    </rPh>
    <phoneticPr fontId="1"/>
  </si>
  <si>
    <t>運営スタッフ</t>
    <rPh sb="0" eb="2">
      <t>ウンエイ</t>
    </rPh>
    <phoneticPr fontId="1"/>
  </si>
  <si>
    <t>対外調整（出演者など）</t>
    <rPh sb="0" eb="2">
      <t>タイガイ</t>
    </rPh>
    <rPh sb="2" eb="4">
      <t>チョウセイ</t>
    </rPh>
    <rPh sb="5" eb="8">
      <t>シュツエンシャ</t>
    </rPh>
    <phoneticPr fontId="1"/>
  </si>
  <si>
    <t>○○　○○（運営）</t>
    <rPh sb="6" eb="8">
      <t>ウンエイ</t>
    </rPh>
    <phoneticPr fontId="1"/>
  </si>
  <si>
    <t>　　○○　○○（諸手続き）</t>
    <rPh sb="8" eb="9">
      <t>モロ</t>
    </rPh>
    <rPh sb="9" eb="11">
      <t>テツヅ</t>
    </rPh>
    <phoneticPr fontId="1"/>
  </si>
  <si>
    <t>その他アルバイトスタッフ</t>
    <rPh sb="2" eb="3">
      <t>ホカ</t>
    </rPh>
    <phoneticPr fontId="1"/>
  </si>
  <si>
    <t>○○　○○（会計）</t>
    <rPh sb="6" eb="8">
      <t>カイケイ</t>
    </rPh>
    <phoneticPr fontId="1"/>
  </si>
  <si>
    <t>・直接入力した後は、そのままシートを印刷してください。</t>
    <rPh sb="1" eb="3">
      <t>チョクセツ</t>
    </rPh>
    <rPh sb="3" eb="5">
      <t>ニュウリョク</t>
    </rPh>
    <rPh sb="7" eb="8">
      <t>アト</t>
    </rPh>
    <rPh sb="18" eb="20">
      <t>インサツ</t>
    </rPh>
    <phoneticPr fontId="1"/>
  </si>
  <si>
    <t>○○商店街振興組合</t>
    <rPh sb="2" eb="5">
      <t>ショウテンガイ</t>
    </rPh>
    <rPh sb="5" eb="7">
      <t>シンコウ</t>
    </rPh>
    <rPh sb="7" eb="9">
      <t>クミアイ</t>
    </rPh>
    <phoneticPr fontId="1"/>
  </si>
  <si>
    <t>900-8585</t>
    <phoneticPr fontId="1"/>
  </si>
  <si>
    <t>那覇市那覇市泉崎1-1-1</t>
    <rPh sb="0" eb="3">
      <t>ナハシ</t>
    </rPh>
    <phoneticPr fontId="1"/>
  </si>
  <si>
    <t>098-867-5260</t>
    <phoneticPr fontId="1"/>
  </si>
  <si>
    <t>098-863-1752</t>
    <phoneticPr fontId="1"/>
  </si>
  <si>
    <t>K-NAHA001＠city.naha.lg.jp</t>
    <phoneticPr fontId="1"/>
  </si>
  <si>
    <t>通りで商売をする店舗で協力して誘客に取り組み、街の活性に取り組む</t>
    <rPh sb="0" eb="1">
      <t>トオ</t>
    </rPh>
    <rPh sb="3" eb="5">
      <t>ショウバイ</t>
    </rPh>
    <rPh sb="8" eb="10">
      <t>テンポ</t>
    </rPh>
    <rPh sb="11" eb="13">
      <t>キョウリョク</t>
    </rPh>
    <rPh sb="15" eb="17">
      <t>ユウキャク</t>
    </rPh>
    <rPh sb="18" eb="19">
      <t>ト</t>
    </rPh>
    <rPh sb="20" eb="21">
      <t>ク</t>
    </rPh>
    <rPh sb="23" eb="24">
      <t>マチ</t>
    </rPh>
    <rPh sb="25" eb="27">
      <t>カッセイ</t>
    </rPh>
    <rPh sb="28" eb="29">
      <t>ト</t>
    </rPh>
    <rPh sb="30" eb="31">
      <t>ク</t>
    </rPh>
    <phoneticPr fontId="1"/>
  </si>
  <si>
    <t xml:space="preserve">○カメラ増設事業
（H27年度　那覇市頑張るマチグヮー支援基金補助事業）
・○○事業
（H28年度　那覇市頑張るマチグヮー支援基金補助事業）
・○○祭り2019
（H31年度　那覇市頑張るマチグヮー支援基金補助事業）
・○○プロジェクト
（令和元年度　那覇市商店街新型コロナウイルス感染症対策支援事業）
・○○フェスタ
（令和3年度　那覇市頑張るマチグヮー支援基金補助事業）
・○○キャンペーン
（令和3年度　那覇市商店街誘客促進事業補助金）
・○○フェア
（令和4年度　那覇市頑張るマチグヮー支援基金補助金）
</t>
    <phoneticPr fontId="1"/>
  </si>
  <si>
    <t>那覇　○○</t>
    <rPh sb="0" eb="2">
      <t>ナハ</t>
    </rPh>
    <phoneticPr fontId="1"/>
  </si>
  <si>
    <t>新たなイベントを実施し誘客を図り、来場者に向けて商店街の魅力を発信する。これにより商店街の活性化と地域経済の発展を図る。</t>
    <rPh sb="0" eb="1">
      <t>アラ</t>
    </rPh>
    <rPh sb="8" eb="10">
      <t>ジッシ</t>
    </rPh>
    <rPh sb="11" eb="13">
      <t>ユウキャク</t>
    </rPh>
    <rPh sb="14" eb="15">
      <t>ハカ</t>
    </rPh>
    <rPh sb="17" eb="20">
      <t>ライジョウシャ</t>
    </rPh>
    <rPh sb="21" eb="22">
      <t>ム</t>
    </rPh>
    <rPh sb="24" eb="27">
      <t>ショウテンガイ</t>
    </rPh>
    <rPh sb="28" eb="30">
      <t>ミリョク</t>
    </rPh>
    <rPh sb="31" eb="33">
      <t>ハッシン</t>
    </rPh>
    <rPh sb="41" eb="44">
      <t>ショウテンガイ</t>
    </rPh>
    <rPh sb="45" eb="48">
      <t>カッセイカ</t>
    </rPh>
    <rPh sb="49" eb="51">
      <t>チイキ</t>
    </rPh>
    <rPh sb="51" eb="53">
      <t>ケイザイ</t>
    </rPh>
    <rPh sb="54" eb="56">
      <t>ハッテン</t>
    </rPh>
    <rPh sb="57" eb="58">
      <t>ハカ</t>
    </rPh>
    <phoneticPr fontId="1"/>
  </si>
  <si>
    <t>市民の中心商店街離れが進んでおり、誘客を図るため、11/16に旧にぎわい広場にてイベントを開催する。商店街にゆかりのあるメンバーが演奏や歌、ダンスを披露し、最後に地域の芸能団体にてエイサーや獅子舞、旗頭の演舞を行う。
イベントの合間に商店街の紹介も行い、各店舗への集客や売上アップも目指しつつ、当商店街のみならず周辺商店街への波及効果も生み出し、マチグヮーの活性化にもつなげたい。</t>
    <phoneticPr fontId="1"/>
  </si>
  <si>
    <t>来場者数700人</t>
    <rPh sb="0" eb="3">
      <t>ライジョウシャ</t>
    </rPh>
    <rPh sb="3" eb="4">
      <t>カズ</t>
    </rPh>
    <rPh sb="7" eb="8">
      <t>ニン</t>
    </rPh>
    <phoneticPr fontId="1"/>
  </si>
  <si>
    <t>イベント実施後に集客及び売上が上がったとの回答率が60％以上</t>
    <rPh sb="4" eb="6">
      <t>ジッシ</t>
    </rPh>
    <rPh sb="6" eb="7">
      <t>ゴ</t>
    </rPh>
    <rPh sb="8" eb="10">
      <t>シュウキャク</t>
    </rPh>
    <rPh sb="10" eb="11">
      <t>オヨ</t>
    </rPh>
    <rPh sb="12" eb="14">
      <t>ウリアゲ</t>
    </rPh>
    <rPh sb="15" eb="16">
      <t>ア</t>
    </rPh>
    <rPh sb="21" eb="23">
      <t>カイトウ</t>
    </rPh>
    <rPh sb="23" eb="24">
      <t>リツ</t>
    </rPh>
    <rPh sb="28" eb="30">
      <t>イジョウ</t>
    </rPh>
    <phoneticPr fontId="1"/>
  </si>
  <si>
    <t>他のイベント実施時をもとに算定</t>
    <rPh sb="0" eb="1">
      <t>ホカ</t>
    </rPh>
    <rPh sb="6" eb="8">
      <t>ジッシ</t>
    </rPh>
    <rPh sb="8" eb="9">
      <t>トキ</t>
    </rPh>
    <rPh sb="13" eb="15">
      <t>サンテイ</t>
    </rPh>
    <phoneticPr fontId="1"/>
  </si>
  <si>
    <t>各店舗へのアンケートによる情報収集</t>
    <rPh sb="0" eb="3">
      <t>カクテンポ</t>
    </rPh>
    <rPh sb="13" eb="15">
      <t>ジョウホウ</t>
    </rPh>
    <rPh sb="15" eb="17">
      <t>シュウシュウ</t>
    </rPh>
    <phoneticPr fontId="1"/>
  </si>
  <si>
    <t>補助金を活用し、初年度の基盤を整えた後は、商店街内や地域のスポンサーを募ることにより、経済的に持続可能な運営体制の確立を目指す。本イベントを商店街の恒例行事にすることで、地域に根付かせ、活気ある賑わいの街づくりを目指していく。</t>
    <phoneticPr fontId="1"/>
  </si>
  <si>
    <t>○〇協議会</t>
    <phoneticPr fontId="1"/>
  </si>
  <si>
    <t>1,200円×5H×10人＝60,000円</t>
    <phoneticPr fontId="1"/>
  </si>
  <si>
    <t>ビニールシート、ガムテープ等3万円</t>
    <phoneticPr fontId="1"/>
  </si>
  <si>
    <t>ポスター・チラシ20万円、会場サイン2万円</t>
    <phoneticPr fontId="1"/>
  </si>
  <si>
    <t>振込手数料1万円</t>
    <phoneticPr fontId="1"/>
  </si>
  <si>
    <t>傷害保険5万円、施設賠償保険2万円</t>
    <phoneticPr fontId="1"/>
  </si>
  <si>
    <t>会場横断幕・のぼり　10万円</t>
    <phoneticPr fontId="1"/>
  </si>
  <si>
    <t>テント・テーブル等搬入　15万円、音響スタッフ（2人）7万円</t>
    <phoneticPr fontId="1"/>
  </si>
  <si>
    <t>賃金（差額）</t>
    <phoneticPr fontId="1"/>
  </si>
  <si>
    <t>【交付対象外経費】</t>
    <phoneticPr fontId="1"/>
  </si>
  <si>
    <t>報償費（差額）</t>
    <phoneticPr fontId="1"/>
  </si>
  <si>
    <t>食糧費</t>
    <phoneticPr fontId="1"/>
  </si>
  <si>
    <t>演奏2万円、ダンス2万円、エイサー・獅子舞4万円、旗頭2万円</t>
    <phoneticPr fontId="1"/>
  </si>
  <si>
    <t>人件費1,500円のうち差額300円×5Ｈ×10人＝15,000円</t>
    <phoneticPr fontId="1"/>
  </si>
  <si>
    <t>預貯金</t>
    <rPh sb="0" eb="3">
      <t>ヨチョキン</t>
    </rPh>
    <phoneticPr fontId="1"/>
  </si>
  <si>
    <t>(株)△△、(株)〇〇他より100,000円</t>
    <rPh sb="11" eb="12">
      <t>ホカ</t>
    </rPh>
    <phoneticPr fontId="1"/>
  </si>
  <si>
    <t>2：頑張るマチグヮー支援事業/商店街イベント等開催事業（新規）</t>
  </si>
  <si>
    <t>音響設備レンタル7万円、テント・テーブル等　20万円</t>
    <phoneticPr fontId="1"/>
  </si>
  <si>
    <t>演奏3万円、歌3万円、ダンス3万円、エイサー・獅子舞6万円</t>
    <phoneticPr fontId="1"/>
  </si>
  <si>
    <t>旗頭3万円</t>
    <phoneticPr fontId="1"/>
  </si>
  <si>
    <t>スタッフ飲料・弁当　80000円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</si>
</sst>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0&quot;円&quot;"/>
    <numFmt numFmtId="178" formatCode="#,##0&quot;人&quot;"/>
  </numFmts>
  <fonts count="28">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2"/>
      <color theme="1"/>
      <name val="游ゴシック"/>
      <family val="2"/>
      <charset val="128"/>
      <scheme val="minor"/>
    </font>
    <font>
      <sz val="11"/>
      <color rgb="FFFF0000"/>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sz val="10.5"/>
      <color theme="1"/>
      <name val="ＭＳ 明朝"/>
      <family val="1"/>
    </font>
    <font>
      <sz val="11"/>
      <color theme="1"/>
      <name val="ＭＳ 明朝"/>
      <family val="1"/>
    </font>
    <font>
      <sz val="6"/>
      <name val="游ゴシック"/>
      <family val="3"/>
    </font>
    <font>
      <b/>
      <sz val="14"/>
      <color rgb="FFFF0000"/>
      <name val="游ゴシック"/>
      <family val="3"/>
      <charset val="128"/>
      <scheme val="minor"/>
    </font>
    <font>
      <sz val="9"/>
      <color theme="1"/>
      <name val="ＭＳ 明朝"/>
      <family val="1"/>
    </font>
    <font>
      <sz val="12"/>
      <color theme="1"/>
      <name val="ＭＳ 明朝"/>
      <family val="1"/>
    </font>
    <font>
      <b/>
      <sz val="12"/>
      <color theme="1"/>
      <name val="ＭＳ 明朝"/>
      <family val="1"/>
    </font>
    <font>
      <b/>
      <sz val="9"/>
      <color indexed="81"/>
      <name val="MS P ゴシック"/>
      <family val="3"/>
      <charset val="128"/>
    </font>
    <font>
      <sz val="9"/>
      <color indexed="81"/>
      <name val="MS P ゴシック"/>
      <family val="3"/>
      <charset val="128"/>
    </font>
    <font>
      <b/>
      <sz val="10.5"/>
      <color theme="1"/>
      <name val="ＭＳ 明朝"/>
      <family val="1"/>
    </font>
    <font>
      <b/>
      <sz val="9"/>
      <color theme="1"/>
      <name val="ＭＳ 明朝"/>
      <family val="1"/>
    </font>
    <font>
      <b/>
      <sz val="10"/>
      <color theme="1"/>
      <name val="ＭＳ 明朝"/>
      <family val="1"/>
    </font>
    <font>
      <sz val="12"/>
      <color rgb="FF000000"/>
      <name val="ＭＳ 明朝"/>
      <family val="1"/>
      <charset val="128"/>
    </font>
    <font>
      <b/>
      <u val="double"/>
      <sz val="16"/>
      <color rgb="FFFF0000"/>
      <name val="ＭＳ 明朝"/>
      <family val="1"/>
      <charset val="128"/>
    </font>
    <font>
      <b/>
      <sz val="12"/>
      <color indexed="81"/>
      <name val="MS P ゴシック"/>
      <family val="3"/>
      <charset val="128"/>
    </font>
    <font>
      <sz val="12"/>
      <color indexed="81"/>
      <name val="MS P ゴシック"/>
      <family val="3"/>
      <charset val="128"/>
    </font>
    <font>
      <b/>
      <sz val="18"/>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b/>
      <u val="double"/>
      <sz val="14"/>
      <color rgb="FFFF0000"/>
      <name val="游ゴシック"/>
      <family val="3"/>
      <charset val="128"/>
      <scheme val="minor"/>
    </font>
    <font>
      <b/>
      <sz val="11"/>
      <color theme="1"/>
      <name val="游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rgb="FF92D050"/>
        <bgColor indexed="64"/>
      </patternFill>
    </fill>
    <fill>
      <patternFill patternType="solid">
        <fgColor rgb="FF00B0F0"/>
        <bgColor indexed="64"/>
      </patternFill>
    </fill>
    <fill>
      <patternFill patternType="solid">
        <fgColor theme="0" tint="-4.9989318521683403E-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double">
        <color indexed="64"/>
      </top>
      <bottom/>
      <diagonal/>
    </border>
    <border>
      <left style="double">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double">
        <color indexed="64"/>
      </top>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style="double">
        <color indexed="64"/>
      </top>
      <bottom style="double">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double">
        <color indexed="64"/>
      </right>
      <top style="medium">
        <color indexed="64"/>
      </top>
      <bottom style="dotted">
        <color indexed="64"/>
      </bottom>
      <diagonal/>
    </border>
    <border>
      <left style="double">
        <color indexed="64"/>
      </left>
      <right style="medium">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uble">
        <color indexed="64"/>
      </bottom>
      <diagonal/>
    </border>
    <border>
      <left style="medium">
        <color indexed="64"/>
      </left>
      <right style="medium">
        <color indexed="64"/>
      </right>
      <top style="dotted">
        <color indexed="64"/>
      </top>
      <bottom style="thin">
        <color indexed="64"/>
      </bottom>
      <diagonal/>
    </border>
    <border>
      <left style="medium">
        <color indexed="64"/>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double">
        <color indexed="64"/>
      </right>
      <top style="medium">
        <color indexed="64"/>
      </top>
      <bottom style="medium">
        <color indexed="64"/>
      </bottom>
      <diagonal/>
    </border>
    <border>
      <left/>
      <right/>
      <top style="double">
        <color indexed="64"/>
      </top>
      <bottom style="medium">
        <color indexed="64"/>
      </bottom>
      <diagonal/>
    </border>
    <border>
      <left style="double">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double">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88">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0" borderId="1" xfId="0" applyFont="1" applyBorder="1">
      <alignment vertical="center"/>
    </xf>
    <xf numFmtId="0" fontId="0" fillId="0" borderId="1" xfId="0" applyBorder="1">
      <alignment vertical="center"/>
    </xf>
    <xf numFmtId="0" fontId="0" fillId="0" borderId="0" xfId="0" applyAlignment="1">
      <alignment vertical="center"/>
    </xf>
    <xf numFmtId="0" fontId="7" fillId="0" borderId="0" xfId="0" applyFont="1" applyAlignment="1">
      <alignment horizontal="left" vertical="center"/>
    </xf>
    <xf numFmtId="0" fontId="8" fillId="0" borderId="0" xfId="0" applyFont="1">
      <alignment vertical="center"/>
    </xf>
    <xf numFmtId="0" fontId="7" fillId="0" borderId="0" xfId="0" applyFont="1" applyAlignment="1">
      <alignment horizontal="right" vertical="center"/>
    </xf>
    <xf numFmtId="176" fontId="7" fillId="0" borderId="0" xfId="0" applyNumberFormat="1" applyFont="1" applyAlignment="1" applyProtection="1">
      <alignment horizontal="right" vertical="center"/>
      <protection locked="0"/>
    </xf>
    <xf numFmtId="0" fontId="7" fillId="0" borderId="0" xfId="0" applyFont="1" applyAlignment="1">
      <alignment horizontal="left" vertical="center" indent="1"/>
    </xf>
    <xf numFmtId="0" fontId="7" fillId="0" borderId="0" xfId="0" applyFont="1" applyAlignment="1">
      <alignment horizontal="left" vertical="center" indent="15"/>
    </xf>
    <xf numFmtId="0" fontId="7" fillId="0" borderId="0" xfId="0" applyFont="1" applyAlignment="1">
      <alignment vertical="center"/>
    </xf>
    <xf numFmtId="38" fontId="7" fillId="0" borderId="0" xfId="0" applyNumberFormat="1" applyFont="1" applyAlignment="1">
      <alignment vertical="center"/>
    </xf>
    <xf numFmtId="0" fontId="7" fillId="0" borderId="0" xfId="0" applyFont="1" applyAlignment="1">
      <alignment horizontal="justify" vertical="center"/>
    </xf>
    <xf numFmtId="0" fontId="7" fillId="0" borderId="0" xfId="0" applyFont="1" applyAlignment="1">
      <alignment horizontal="left" vertical="center" wrapText="1"/>
    </xf>
    <xf numFmtId="0" fontId="7" fillId="0" borderId="0" xfId="0" applyFont="1" applyAlignment="1">
      <alignment horizontal="center" vertical="center"/>
    </xf>
    <xf numFmtId="38" fontId="0" fillId="0" borderId="0" xfId="1" applyFont="1" applyAlignment="1">
      <alignment horizontal="right" vertical="center"/>
    </xf>
    <xf numFmtId="0" fontId="7" fillId="0" borderId="11" xfId="0" applyFont="1" applyBorder="1" applyAlignment="1">
      <alignment horizontal="center" vertical="center" wrapText="1"/>
    </xf>
    <xf numFmtId="0" fontId="7" fillId="0" borderId="4" xfId="0" applyFont="1" applyBorder="1" applyAlignment="1">
      <alignment vertical="center" wrapText="1"/>
    </xf>
    <xf numFmtId="0" fontId="7" fillId="0" borderId="7" xfId="0" applyFont="1" applyBorder="1" applyAlignment="1">
      <alignment horizontal="center" vertical="center" wrapText="1"/>
    </xf>
    <xf numFmtId="0" fontId="7" fillId="0" borderId="8" xfId="0" applyFont="1" applyBorder="1" applyAlignment="1">
      <alignment vertical="center" wrapText="1"/>
    </xf>
    <xf numFmtId="177" fontId="7" fillId="0" borderId="9" xfId="0" applyNumberFormat="1" applyFont="1" applyBorder="1" applyAlignment="1">
      <alignment vertical="center" wrapText="1"/>
    </xf>
    <xf numFmtId="0" fontId="7" fillId="0" borderId="9" xfId="0" applyFont="1" applyBorder="1" applyAlignment="1">
      <alignment vertical="center" wrapText="1"/>
    </xf>
    <xf numFmtId="177" fontId="7" fillId="0" borderId="10" xfId="0" applyNumberFormat="1" applyFont="1" applyBorder="1" applyAlignment="1">
      <alignment vertical="center" wrapText="1"/>
    </xf>
    <xf numFmtId="0" fontId="7" fillId="0" borderId="10" xfId="0" applyFont="1" applyBorder="1" applyAlignment="1" applyProtection="1">
      <alignment horizontal="center" vertical="center" wrapText="1"/>
      <protection locked="0"/>
    </xf>
    <xf numFmtId="0" fontId="7" fillId="0" borderId="10" xfId="0" applyFont="1" applyBorder="1" applyAlignment="1" applyProtection="1">
      <alignment horizontal="left" vertical="center" wrapText="1"/>
      <protection locked="0"/>
    </xf>
    <xf numFmtId="0" fontId="7" fillId="0" borderId="10" xfId="0" applyFont="1" applyBorder="1" applyAlignment="1" applyProtection="1">
      <alignment horizontal="justify" vertical="center" wrapText="1"/>
      <protection locked="0"/>
    </xf>
    <xf numFmtId="0" fontId="5" fillId="0" borderId="0" xfId="0" applyFont="1">
      <alignment vertical="center"/>
    </xf>
    <xf numFmtId="0" fontId="7" fillId="0" borderId="17" xfId="0" applyFont="1" applyBorder="1" applyAlignment="1">
      <alignment horizontal="center" vertical="center" wrapText="1"/>
    </xf>
    <xf numFmtId="0" fontId="7" fillId="0" borderId="4" xfId="0" applyFont="1" applyBorder="1" applyAlignment="1">
      <alignment horizontal="righ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7" fillId="0" borderId="15" xfId="0" applyFont="1" applyBorder="1" applyAlignment="1">
      <alignment vertical="center" wrapText="1"/>
    </xf>
    <xf numFmtId="0" fontId="7"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xf>
    <xf numFmtId="38" fontId="7" fillId="0" borderId="0" xfId="1" applyFont="1" applyAlignment="1">
      <alignment horizontal="left" vertical="center"/>
    </xf>
    <xf numFmtId="38" fontId="0" fillId="0" borderId="0" xfId="1" applyFont="1">
      <alignment vertical="center"/>
    </xf>
    <xf numFmtId="38" fontId="0" fillId="0" borderId="0" xfId="1" applyFont="1" applyAlignment="1">
      <alignment vertical="center" shrinkToFit="1"/>
    </xf>
    <xf numFmtId="38" fontId="0" fillId="0" borderId="0" xfId="1" applyFont="1" applyAlignment="1">
      <alignment horizontal="left" vertical="center" shrinkToFit="1"/>
    </xf>
    <xf numFmtId="38" fontId="7" fillId="0" borderId="0" xfId="1" applyFont="1" applyAlignment="1">
      <alignment horizontal="right" vertical="center"/>
    </xf>
    <xf numFmtId="38" fontId="7" fillId="0" borderId="3" xfId="1" applyFont="1" applyBorder="1" applyAlignment="1">
      <alignment horizontal="center" vertical="center"/>
    </xf>
    <xf numFmtId="38" fontId="7" fillId="0" borderId="6" xfId="1" applyFont="1" applyBorder="1" applyAlignment="1">
      <alignment horizontal="center" vertical="center"/>
    </xf>
    <xf numFmtId="38" fontId="0" fillId="0" borderId="4" xfId="1" applyFont="1" applyBorder="1" applyAlignment="1">
      <alignment vertical="center" shrinkToFit="1"/>
    </xf>
    <xf numFmtId="38" fontId="0" fillId="0" borderId="5" xfId="1" applyFont="1" applyBorder="1">
      <alignment vertical="center"/>
    </xf>
    <xf numFmtId="38" fontId="0" fillId="0" borderId="5" xfId="1" applyFont="1" applyBorder="1" applyAlignment="1">
      <alignment horizontal="left" vertical="center" shrinkToFit="1"/>
    </xf>
    <xf numFmtId="38" fontId="0" fillId="0" borderId="6" xfId="1" applyFont="1" applyBorder="1" applyAlignment="1">
      <alignment horizontal="left" vertical="center" shrinkToFit="1"/>
    </xf>
    <xf numFmtId="49" fontId="7" fillId="0" borderId="11" xfId="1" applyNumberFormat="1" applyFont="1" applyBorder="1" applyAlignment="1">
      <alignment horizontal="center" vertical="center"/>
    </xf>
    <xf numFmtId="38" fontId="11" fillId="0" borderId="15" xfId="1" applyFont="1" applyBorder="1" applyAlignment="1">
      <alignment horizontal="center" vertical="center"/>
    </xf>
    <xf numFmtId="38" fontId="11" fillId="0" borderId="16" xfId="1" applyFont="1" applyBorder="1" applyAlignment="1">
      <alignment horizontal="center" vertical="center"/>
    </xf>
    <xf numFmtId="38" fontId="7" fillId="0" borderId="16" xfId="1" applyFont="1" applyBorder="1" applyAlignment="1">
      <alignment horizontal="center" vertical="center"/>
    </xf>
    <xf numFmtId="177" fontId="12" fillId="0" borderId="11" xfId="1" applyNumberFormat="1" applyFont="1" applyBorder="1" applyAlignment="1" applyProtection="1">
      <alignment horizontal="center" vertical="center"/>
    </xf>
    <xf numFmtId="38" fontId="0" fillId="0" borderId="15" xfId="1" applyFont="1" applyBorder="1" applyAlignment="1">
      <alignment vertical="center" shrinkToFit="1"/>
    </xf>
    <xf numFmtId="38" fontId="0" fillId="0" borderId="0" xfId="1" applyFont="1" applyBorder="1" applyAlignment="1">
      <alignment vertical="center"/>
    </xf>
    <xf numFmtId="177" fontId="12" fillId="0" borderId="7" xfId="1" applyNumberFormat="1" applyFont="1" applyBorder="1" applyAlignment="1" applyProtection="1">
      <alignment horizontal="center" vertical="center"/>
    </xf>
    <xf numFmtId="38" fontId="7" fillId="0" borderId="8" xfId="1" applyFont="1" applyBorder="1" applyAlignment="1">
      <alignment horizontal="justify" vertical="center"/>
    </xf>
    <xf numFmtId="38" fontId="0" fillId="0" borderId="0" xfId="1" applyFont="1" applyBorder="1">
      <alignment vertical="center"/>
    </xf>
    <xf numFmtId="38" fontId="0" fillId="0" borderId="9" xfId="1" applyFont="1" applyBorder="1">
      <alignment vertical="center"/>
    </xf>
    <xf numFmtId="38" fontId="0" fillId="0" borderId="16" xfId="1" applyFont="1" applyBorder="1" applyAlignment="1">
      <alignment horizontal="right" vertical="center"/>
    </xf>
    <xf numFmtId="38" fontId="7" fillId="0" borderId="17" xfId="1" applyFont="1" applyBorder="1" applyAlignment="1">
      <alignment horizontal="center" vertical="center" wrapText="1"/>
    </xf>
    <xf numFmtId="38" fontId="7" fillId="0" borderId="21" xfId="1" applyFont="1" applyBorder="1" applyAlignment="1">
      <alignment horizontal="center" vertical="center" wrapText="1"/>
    </xf>
    <xf numFmtId="38" fontId="7" fillId="0" borderId="22" xfId="1" applyFont="1" applyBorder="1" applyAlignment="1">
      <alignment vertical="center" wrapText="1"/>
    </xf>
    <xf numFmtId="177" fontId="7" fillId="0" borderId="23" xfId="1" applyNumberFormat="1" applyFont="1" applyBorder="1" applyAlignment="1" applyProtection="1">
      <alignment vertical="center" wrapText="1"/>
      <protection locked="0"/>
    </xf>
    <xf numFmtId="38" fontId="11" fillId="0" borderId="15" xfId="1" applyFont="1" applyBorder="1" applyAlignment="1">
      <alignment vertical="center" wrapText="1"/>
    </xf>
    <xf numFmtId="38" fontId="7" fillId="0" borderId="29" xfId="1" applyFont="1" applyBorder="1" applyAlignment="1">
      <alignment vertical="center" wrapText="1"/>
    </xf>
    <xf numFmtId="38" fontId="7" fillId="0" borderId="11" xfId="1" applyFont="1" applyBorder="1" applyAlignment="1">
      <alignment vertical="center" wrapText="1"/>
    </xf>
    <xf numFmtId="38" fontId="7" fillId="0" borderId="33" xfId="1" applyFont="1" applyBorder="1" applyAlignment="1">
      <alignment vertical="center" wrapText="1"/>
    </xf>
    <xf numFmtId="38" fontId="7" fillId="0" borderId="8" xfId="1" applyFont="1" applyBorder="1" applyAlignment="1">
      <alignment horizontal="center" vertical="center" wrapText="1"/>
    </xf>
    <xf numFmtId="177" fontId="13" fillId="0" borderId="36" xfId="1" applyNumberFormat="1" applyFont="1" applyBorder="1" applyAlignment="1" applyProtection="1">
      <alignment horizontal="right" vertical="center" wrapText="1"/>
    </xf>
    <xf numFmtId="38" fontId="7" fillId="0" borderId="15" xfId="1" applyFont="1" applyBorder="1" applyAlignment="1">
      <alignment horizontal="justify" vertical="center"/>
    </xf>
    <xf numFmtId="38" fontId="7" fillId="0" borderId="6" xfId="1" applyFont="1" applyBorder="1" applyAlignment="1">
      <alignment horizontal="center" vertical="center" wrapText="1"/>
    </xf>
    <xf numFmtId="38" fontId="7" fillId="0" borderId="12" xfId="1" applyFont="1" applyBorder="1" applyAlignment="1">
      <alignment vertical="center" wrapText="1"/>
    </xf>
    <xf numFmtId="38" fontId="7" fillId="0" borderId="39" xfId="1" applyFont="1" applyBorder="1" applyAlignment="1">
      <alignment horizontal="left" vertical="center" wrapText="1"/>
    </xf>
    <xf numFmtId="177" fontId="7" fillId="0" borderId="23" xfId="1" applyNumberFormat="1" applyFont="1" applyBorder="1" applyAlignment="1">
      <alignment horizontal="right" vertical="center" wrapText="1"/>
    </xf>
    <xf numFmtId="38" fontId="7" fillId="0" borderId="40" xfId="1" applyFont="1" applyBorder="1" applyAlignment="1">
      <alignment vertical="center" wrapText="1"/>
    </xf>
    <xf numFmtId="38" fontId="7" fillId="0" borderId="41" xfId="1" applyFont="1" applyBorder="1" applyAlignment="1">
      <alignment horizontal="center" vertical="center" wrapText="1"/>
    </xf>
    <xf numFmtId="38" fontId="7" fillId="0" borderId="42" xfId="1" applyFont="1" applyBorder="1" applyAlignment="1">
      <alignment vertical="center" wrapText="1"/>
    </xf>
    <xf numFmtId="177" fontId="7" fillId="0" borderId="42" xfId="1" applyNumberFormat="1" applyFont="1" applyBorder="1" applyAlignment="1" applyProtection="1">
      <alignment vertical="center" wrapText="1"/>
    </xf>
    <xf numFmtId="177" fontId="7" fillId="0" borderId="11" xfId="1" applyNumberFormat="1" applyFont="1" applyBorder="1" applyAlignment="1" applyProtection="1">
      <alignment vertical="center" wrapText="1"/>
    </xf>
    <xf numFmtId="38" fontId="11" fillId="0" borderId="42" xfId="1" applyFont="1" applyBorder="1" applyAlignment="1">
      <alignment vertical="center" wrapText="1"/>
    </xf>
    <xf numFmtId="177" fontId="7" fillId="0" borderId="29" xfId="1" applyNumberFormat="1" applyFont="1" applyBorder="1" applyAlignment="1" applyProtection="1">
      <alignment vertical="center" wrapText="1"/>
    </xf>
    <xf numFmtId="177" fontId="7" fillId="0" borderId="44" xfId="1" applyNumberFormat="1" applyFont="1" applyBorder="1" applyAlignment="1" applyProtection="1">
      <alignment vertical="center" wrapText="1"/>
    </xf>
    <xf numFmtId="38" fontId="7" fillId="0" borderId="46" xfId="1" applyFont="1" applyBorder="1" applyAlignment="1">
      <alignment vertical="center" wrapText="1"/>
    </xf>
    <xf numFmtId="177" fontId="7" fillId="0" borderId="23" xfId="1" applyNumberFormat="1" applyFont="1" applyBorder="1" applyAlignment="1" applyProtection="1">
      <alignment vertical="center" wrapText="1"/>
    </xf>
    <xf numFmtId="38" fontId="7" fillId="0" borderId="47" xfId="1" applyFont="1" applyBorder="1" applyAlignment="1">
      <alignment vertical="center" wrapText="1"/>
    </xf>
    <xf numFmtId="38" fontId="7" fillId="0" borderId="48" xfId="1" applyFont="1" applyBorder="1" applyAlignment="1">
      <alignment horizontal="center" vertical="center" wrapText="1"/>
    </xf>
    <xf numFmtId="177" fontId="13" fillId="0" borderId="49" xfId="1" applyNumberFormat="1" applyFont="1" applyBorder="1" applyAlignment="1" applyProtection="1">
      <alignment horizontal="right" vertical="center" wrapText="1"/>
    </xf>
    <xf numFmtId="38" fontId="7" fillId="0" borderId="50" xfId="1" applyFont="1" applyBorder="1" applyAlignment="1">
      <alignment horizontal="right" vertical="center" wrapText="1"/>
    </xf>
    <xf numFmtId="177" fontId="7" fillId="0" borderId="17" xfId="1" applyNumberFormat="1" applyFont="1" applyBorder="1" applyAlignment="1">
      <alignment vertical="center" wrapText="1"/>
    </xf>
    <xf numFmtId="38" fontId="16" fillId="0" borderId="3" xfId="1" applyFont="1" applyBorder="1" applyAlignment="1">
      <alignment horizontal="center" vertical="center"/>
    </xf>
    <xf numFmtId="38" fontId="16" fillId="0" borderId="6" xfId="1" applyFont="1" applyBorder="1" applyAlignment="1">
      <alignment horizontal="center" vertical="center"/>
    </xf>
    <xf numFmtId="38" fontId="8" fillId="0" borderId="4" xfId="1" applyFont="1" applyBorder="1" applyAlignment="1">
      <alignment vertical="center" shrinkToFit="1"/>
    </xf>
    <xf numFmtId="38" fontId="8" fillId="0" borderId="5" xfId="1" applyFont="1" applyBorder="1">
      <alignment vertical="center"/>
    </xf>
    <xf numFmtId="38" fontId="8" fillId="0" borderId="5" xfId="1" applyFont="1" applyBorder="1" applyAlignment="1">
      <alignment horizontal="left" vertical="center" shrinkToFit="1"/>
    </xf>
    <xf numFmtId="38" fontId="8" fillId="0" borderId="6" xfId="1" applyFont="1" applyBorder="1" applyAlignment="1">
      <alignment horizontal="left" vertical="center" shrinkToFit="1"/>
    </xf>
    <xf numFmtId="49" fontId="16" fillId="0" borderId="11" xfId="1" applyNumberFormat="1" applyFont="1" applyBorder="1" applyAlignment="1">
      <alignment horizontal="center" vertical="center"/>
    </xf>
    <xf numFmtId="38" fontId="17" fillId="0" borderId="15" xfId="1" applyFont="1" applyBorder="1" applyAlignment="1">
      <alignment horizontal="center" vertical="center"/>
    </xf>
    <xf numFmtId="38" fontId="17" fillId="0" borderId="16" xfId="1" applyFont="1" applyBorder="1" applyAlignment="1">
      <alignment horizontal="center" vertical="center"/>
    </xf>
    <xf numFmtId="38" fontId="16" fillId="0" borderId="16" xfId="1" applyFont="1" applyBorder="1" applyAlignment="1">
      <alignment horizontal="center" vertical="center"/>
    </xf>
    <xf numFmtId="177" fontId="13" fillId="0" borderId="11" xfId="1" applyNumberFormat="1" applyFont="1" applyBorder="1" applyAlignment="1" applyProtection="1">
      <alignment horizontal="center" vertical="center"/>
    </xf>
    <xf numFmtId="38" fontId="8" fillId="0" borderId="15" xfId="1" applyFont="1" applyBorder="1" applyAlignment="1">
      <alignment vertical="center" shrinkToFit="1"/>
    </xf>
    <xf numFmtId="38" fontId="8" fillId="0" borderId="0" xfId="1" applyFont="1" applyBorder="1" applyAlignment="1">
      <alignment vertical="center"/>
    </xf>
    <xf numFmtId="177" fontId="13" fillId="0" borderId="7" xfId="1" applyNumberFormat="1" applyFont="1" applyBorder="1" applyAlignment="1">
      <alignment horizontal="center" vertical="center"/>
    </xf>
    <xf numFmtId="177" fontId="13" fillId="0" borderId="7" xfId="1" applyNumberFormat="1" applyFont="1" applyBorder="1" applyAlignment="1" applyProtection="1">
      <alignment horizontal="center" vertical="center"/>
    </xf>
    <xf numFmtId="38" fontId="16" fillId="0" borderId="22" xfId="1" applyFont="1" applyBorder="1" applyAlignment="1">
      <alignment vertical="center" wrapText="1"/>
    </xf>
    <xf numFmtId="177" fontId="16" fillId="0" borderId="23" xfId="1" applyNumberFormat="1" applyFont="1" applyFill="1" applyBorder="1" applyAlignment="1" applyProtection="1">
      <alignment vertical="center" wrapText="1"/>
      <protection locked="0"/>
    </xf>
    <xf numFmtId="38" fontId="18" fillId="0" borderId="15" xfId="1" applyFont="1" applyBorder="1" applyAlignment="1">
      <alignment vertical="center" shrinkToFit="1"/>
    </xf>
    <xf numFmtId="177" fontId="16" fillId="0" borderId="26" xfId="1" applyNumberFormat="1" applyFont="1" applyFill="1" applyBorder="1" applyAlignment="1" applyProtection="1">
      <alignment vertical="center" wrapText="1"/>
      <protection locked="0"/>
    </xf>
    <xf numFmtId="177" fontId="7" fillId="0" borderId="30" xfId="1" applyNumberFormat="1" applyFont="1" applyFill="1" applyBorder="1" applyAlignment="1" applyProtection="1">
      <alignment vertical="center" wrapText="1"/>
      <protection locked="0"/>
    </xf>
    <xf numFmtId="177" fontId="7" fillId="0" borderId="11" xfId="1" applyNumberFormat="1" applyFont="1" applyFill="1" applyBorder="1" applyAlignment="1" applyProtection="1">
      <alignment vertical="center" wrapText="1"/>
      <protection locked="0"/>
    </xf>
    <xf numFmtId="38" fontId="16" fillId="0" borderId="8" xfId="1" applyFont="1" applyBorder="1" applyAlignment="1">
      <alignment horizontal="center" vertical="center" wrapText="1"/>
    </xf>
    <xf numFmtId="38" fontId="16" fillId="0" borderId="39" xfId="1" applyFont="1" applyBorder="1" applyAlignment="1">
      <alignment horizontal="left" vertical="center" wrapText="1"/>
    </xf>
    <xf numFmtId="177" fontId="16" fillId="0" borderId="23" xfId="1" applyNumberFormat="1" applyFont="1" applyBorder="1" applyAlignment="1">
      <alignment horizontal="right" vertical="center" wrapText="1"/>
    </xf>
    <xf numFmtId="177" fontId="7" fillId="0" borderId="42" xfId="1" applyNumberFormat="1" applyFont="1" applyFill="1" applyBorder="1" applyAlignment="1" applyProtection="1">
      <alignment vertical="center" wrapText="1"/>
      <protection locked="0"/>
    </xf>
    <xf numFmtId="177" fontId="7" fillId="0" borderId="45" xfId="1" applyNumberFormat="1" applyFont="1" applyFill="1" applyBorder="1" applyAlignment="1" applyProtection="1">
      <alignment vertical="center" wrapText="1"/>
      <protection locked="0"/>
    </xf>
    <xf numFmtId="38" fontId="16" fillId="0" borderId="46" xfId="1" applyFont="1" applyBorder="1" applyAlignment="1">
      <alignment vertical="center" shrinkToFit="1"/>
    </xf>
    <xf numFmtId="177" fontId="16" fillId="0" borderId="23" xfId="1" applyNumberFormat="1" applyFont="1" applyBorder="1" applyAlignment="1" applyProtection="1">
      <alignment vertical="center" wrapText="1"/>
    </xf>
    <xf numFmtId="177" fontId="7" fillId="0" borderId="7" xfId="1" applyNumberFormat="1" applyFont="1" applyFill="1" applyBorder="1" applyAlignment="1" applyProtection="1">
      <alignment vertical="center" wrapText="1"/>
      <protection locked="0"/>
    </xf>
    <xf numFmtId="38" fontId="16" fillId="0" borderId="48" xfId="1" applyFont="1" applyBorder="1" applyAlignment="1">
      <alignment horizontal="center" vertical="center" wrapText="1"/>
    </xf>
    <xf numFmtId="177" fontId="13" fillId="0" borderId="23" xfId="1" applyNumberFormat="1" applyFont="1" applyBorder="1" applyAlignment="1" applyProtection="1">
      <alignment horizontal="right" vertical="center" wrapText="1"/>
    </xf>
    <xf numFmtId="38" fontId="8" fillId="0" borderId="8" xfId="1" applyFont="1" applyBorder="1" applyAlignment="1">
      <alignment vertical="center" shrinkToFit="1"/>
    </xf>
    <xf numFmtId="38" fontId="8" fillId="0" borderId="9" xfId="1" applyFont="1" applyBorder="1" applyAlignment="1">
      <alignment vertical="center"/>
    </xf>
    <xf numFmtId="0" fontId="0" fillId="0" borderId="0" xfId="0" applyProtection="1">
      <alignment vertical="center"/>
      <protection locked="0"/>
    </xf>
    <xf numFmtId="0" fontId="8" fillId="0" borderId="0" xfId="0" applyFont="1" applyAlignment="1" applyProtection="1">
      <alignment horizontal="justify" vertical="center"/>
      <protection locked="0"/>
    </xf>
    <xf numFmtId="38" fontId="0" fillId="0" borderId="0" xfId="1" applyFont="1" applyProtection="1">
      <alignment vertical="center"/>
      <protection locked="0"/>
    </xf>
    <xf numFmtId="0" fontId="8" fillId="0" borderId="0" xfId="0" applyFont="1" applyAlignment="1">
      <alignment horizontal="justify" vertical="center"/>
    </xf>
    <xf numFmtId="38" fontId="7" fillId="0" borderId="0" xfId="1" applyFont="1" applyAlignment="1">
      <alignment horizontal="center" vertical="center"/>
    </xf>
    <xf numFmtId="177" fontId="7" fillId="3" borderId="26" xfId="1" applyNumberFormat="1" applyFont="1" applyFill="1" applyBorder="1" applyAlignment="1" applyProtection="1">
      <alignment vertical="center" wrapText="1"/>
      <protection locked="0"/>
    </xf>
    <xf numFmtId="177" fontId="7" fillId="3" borderId="30" xfId="1" applyNumberFormat="1" applyFont="1" applyFill="1" applyBorder="1" applyAlignment="1" applyProtection="1">
      <alignment vertical="center" wrapText="1"/>
      <protection locked="0"/>
    </xf>
    <xf numFmtId="177" fontId="7" fillId="3" borderId="11" xfId="1" applyNumberFormat="1" applyFont="1" applyFill="1" applyBorder="1" applyAlignment="1" applyProtection="1">
      <alignment vertical="center" wrapText="1"/>
      <protection locked="0"/>
    </xf>
    <xf numFmtId="38" fontId="0" fillId="3" borderId="18" xfId="1" applyFont="1" applyFill="1" applyBorder="1" applyAlignment="1">
      <alignment vertical="center" shrinkToFit="1"/>
    </xf>
    <xf numFmtId="38" fontId="0" fillId="3" borderId="1" xfId="1" applyFont="1" applyFill="1" applyBorder="1" applyAlignment="1">
      <alignment horizontal="right" vertical="center"/>
    </xf>
    <xf numFmtId="38" fontId="0" fillId="3" borderId="18" xfId="1" applyFont="1" applyFill="1" applyBorder="1">
      <alignment vertical="center"/>
    </xf>
    <xf numFmtId="38" fontId="0" fillId="3" borderId="8" xfId="1" applyFont="1" applyFill="1" applyBorder="1" applyAlignment="1">
      <alignment vertical="center" shrinkToFit="1"/>
    </xf>
    <xf numFmtId="38" fontId="0" fillId="3" borderId="9" xfId="1" applyFont="1" applyFill="1" applyBorder="1" applyAlignment="1">
      <alignment vertical="center"/>
    </xf>
    <xf numFmtId="177" fontId="7" fillId="3" borderId="42" xfId="1" applyNumberFormat="1" applyFont="1" applyFill="1" applyBorder="1" applyAlignment="1" applyProtection="1">
      <alignment vertical="center" wrapText="1"/>
      <protection locked="0"/>
    </xf>
    <xf numFmtId="177" fontId="7" fillId="3" borderId="16" xfId="1" applyNumberFormat="1" applyFont="1" applyFill="1" applyBorder="1" applyAlignment="1" applyProtection="1">
      <alignment vertical="center" wrapText="1"/>
      <protection locked="0"/>
    </xf>
    <xf numFmtId="177" fontId="7" fillId="3" borderId="43" xfId="1" applyNumberFormat="1" applyFont="1" applyFill="1" applyBorder="1" applyAlignment="1" applyProtection="1">
      <alignment vertical="center" wrapText="1"/>
      <protection locked="0"/>
    </xf>
    <xf numFmtId="177" fontId="7" fillId="3" borderId="29" xfId="1" applyNumberFormat="1" applyFont="1" applyFill="1" applyBorder="1" applyAlignment="1" applyProtection="1">
      <alignment vertical="center" wrapText="1"/>
      <protection locked="0"/>
    </xf>
    <xf numFmtId="177" fontId="7" fillId="3" borderId="45" xfId="1" applyNumberFormat="1" applyFont="1" applyFill="1" applyBorder="1" applyAlignment="1" applyProtection="1">
      <alignment vertical="center" wrapText="1"/>
      <protection locked="0"/>
    </xf>
    <xf numFmtId="177" fontId="7" fillId="3" borderId="7" xfId="1" applyNumberFormat="1" applyFont="1" applyFill="1" applyBorder="1" applyAlignment="1" applyProtection="1">
      <alignment vertical="center" wrapText="1"/>
      <protection locked="0"/>
    </xf>
    <xf numFmtId="0" fontId="0" fillId="0" borderId="53" xfId="0" applyBorder="1" applyAlignment="1">
      <alignment horizontal="center" vertical="center"/>
    </xf>
    <xf numFmtId="0" fontId="0" fillId="0" borderId="22" xfId="0" applyFill="1" applyBorder="1">
      <alignment vertical="center"/>
    </xf>
    <xf numFmtId="0" fontId="0" fillId="0" borderId="54" xfId="0" applyBorder="1" applyAlignment="1">
      <alignment horizontal="center" vertical="center"/>
    </xf>
    <xf numFmtId="0" fontId="0" fillId="0" borderId="9" xfId="0" applyFill="1" applyBorder="1">
      <alignment vertical="center"/>
    </xf>
    <xf numFmtId="177" fontId="0" fillId="0" borderId="9" xfId="0" applyNumberFormat="1" applyFill="1" applyBorder="1">
      <alignment vertical="center"/>
    </xf>
    <xf numFmtId="0" fontId="0" fillId="0" borderId="9" xfId="0" applyFill="1" applyBorder="1" applyAlignment="1">
      <alignment horizontal="right" vertical="center"/>
    </xf>
    <xf numFmtId="177" fontId="0" fillId="0" borderId="10" xfId="0" applyNumberFormat="1" applyFill="1" applyBorder="1">
      <alignment vertical="center"/>
    </xf>
    <xf numFmtId="0" fontId="6" fillId="0" borderId="0" xfId="0" applyFont="1">
      <alignment vertical="center"/>
    </xf>
    <xf numFmtId="0" fontId="23" fillId="0" borderId="0" xfId="0" applyFont="1">
      <alignment vertical="center"/>
    </xf>
    <xf numFmtId="0" fontId="5" fillId="3" borderId="0" xfId="0" applyFont="1" applyFill="1">
      <alignment vertical="center"/>
    </xf>
    <xf numFmtId="0" fontId="24" fillId="0" borderId="0" xfId="0" applyFont="1">
      <alignment vertical="center"/>
    </xf>
    <xf numFmtId="0" fontId="25" fillId="0" borderId="0" xfId="0" applyFont="1">
      <alignment vertical="center"/>
    </xf>
    <xf numFmtId="0" fontId="5" fillId="4" borderId="0" xfId="0" applyFont="1" applyFill="1">
      <alignment vertical="center"/>
    </xf>
    <xf numFmtId="177" fontId="19" fillId="0" borderId="7" xfId="0" applyNumberFormat="1" applyFont="1" applyBorder="1" applyAlignment="1">
      <alignment horizontal="center" vertical="center"/>
    </xf>
    <xf numFmtId="0" fontId="27" fillId="0" borderId="0" xfId="0" applyFont="1">
      <alignment vertical="center"/>
    </xf>
    <xf numFmtId="0" fontId="5" fillId="5" borderId="0" xfId="0" applyFont="1" applyFill="1">
      <alignment vertical="center"/>
    </xf>
    <xf numFmtId="0" fontId="0" fillId="5" borderId="0" xfId="0" applyFill="1">
      <alignment vertical="center"/>
    </xf>
    <xf numFmtId="0" fontId="0" fillId="6" borderId="55" xfId="0" applyFill="1" applyBorder="1">
      <alignment vertical="center"/>
    </xf>
    <xf numFmtId="0" fontId="0" fillId="6" borderId="0" xfId="0" applyFill="1" applyBorder="1">
      <alignment vertical="center"/>
    </xf>
    <xf numFmtId="0" fontId="0" fillId="0" borderId="0" xfId="0" applyBorder="1">
      <alignment vertical="center"/>
    </xf>
    <xf numFmtId="0" fontId="0" fillId="0" borderId="56" xfId="0" applyBorder="1">
      <alignment vertical="center"/>
    </xf>
    <xf numFmtId="0" fontId="0" fillId="6" borderId="0" xfId="0"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horizontal="left" vertical="center"/>
    </xf>
    <xf numFmtId="0" fontId="0" fillId="0" borderId="0" xfId="0" applyBorder="1" applyAlignment="1">
      <alignment horizontal="center" vertical="center"/>
    </xf>
    <xf numFmtId="0" fontId="0" fillId="0" borderId="0" xfId="0" applyBorder="1" applyAlignment="1">
      <alignment horizontal="left" vertical="center"/>
    </xf>
    <xf numFmtId="0" fontId="0" fillId="6" borderId="57" xfId="0" applyFill="1" applyBorder="1">
      <alignment vertical="center"/>
    </xf>
    <xf numFmtId="0" fontId="0" fillId="6" borderId="58" xfId="0" applyFill="1" applyBorder="1">
      <alignment vertical="center"/>
    </xf>
    <xf numFmtId="0" fontId="0" fillId="0" borderId="58" xfId="0" applyBorder="1">
      <alignment vertical="center"/>
    </xf>
    <xf numFmtId="0" fontId="0" fillId="0" borderId="59" xfId="0" applyBorder="1">
      <alignment vertical="center"/>
    </xf>
    <xf numFmtId="0" fontId="0" fillId="0" borderId="0" xfId="0" applyBorder="1" applyAlignment="1">
      <alignment vertical="center"/>
    </xf>
    <xf numFmtId="0" fontId="0" fillId="0" borderId="60" xfId="0" applyBorder="1" applyAlignment="1">
      <alignment vertical="center"/>
    </xf>
    <xf numFmtId="0" fontId="0" fillId="0" borderId="62" xfId="0" applyBorder="1">
      <alignment vertical="center"/>
    </xf>
    <xf numFmtId="0" fontId="0" fillId="0" borderId="60" xfId="0" applyBorder="1">
      <alignment vertical="center"/>
    </xf>
    <xf numFmtId="0" fontId="0" fillId="0" borderId="63" xfId="0" applyBorder="1">
      <alignment vertical="center"/>
    </xf>
    <xf numFmtId="0" fontId="0" fillId="0" borderId="57" xfId="0" applyBorder="1">
      <alignment vertical="center"/>
    </xf>
    <xf numFmtId="0" fontId="26" fillId="0" borderId="0" xfId="0" applyFont="1" applyFill="1">
      <alignment vertical="center"/>
    </xf>
    <xf numFmtId="0" fontId="0" fillId="0" borderId="0" xfId="0" applyFill="1">
      <alignment vertical="center"/>
    </xf>
    <xf numFmtId="0" fontId="0" fillId="3" borderId="1" xfId="0" applyFill="1" applyBorder="1" applyAlignment="1">
      <alignment horizontal="center" vertical="center"/>
    </xf>
    <xf numFmtId="58" fontId="0" fillId="3" borderId="1" xfId="0" applyNumberFormat="1" applyFill="1" applyBorder="1" applyAlignment="1">
      <alignment horizontal="center" vertical="center"/>
    </xf>
    <xf numFmtId="0" fontId="0" fillId="3" borderId="1" xfId="0" applyFill="1" applyBorder="1" applyAlignment="1">
      <alignment horizontal="left" vertical="center" wrapText="1"/>
    </xf>
    <xf numFmtId="0" fontId="0" fillId="3" borderId="1" xfId="0" applyFill="1" applyBorder="1" applyAlignment="1">
      <alignment horizontal="left" vertical="center"/>
    </xf>
    <xf numFmtId="0" fontId="3" fillId="3" borderId="1" xfId="0" applyFont="1" applyFill="1" applyBorder="1" applyAlignment="1">
      <alignment horizontal="center" vertical="center"/>
    </xf>
    <xf numFmtId="58" fontId="3" fillId="3" borderId="1" xfId="0" applyNumberFormat="1" applyFont="1" applyFill="1" applyBorder="1" applyAlignment="1">
      <alignment horizontal="center" vertical="center"/>
    </xf>
    <xf numFmtId="0" fontId="3" fillId="3" borderId="1" xfId="0" applyFont="1" applyFill="1" applyBorder="1" applyAlignment="1">
      <alignment horizontal="left" vertical="center" wrapText="1"/>
    </xf>
    <xf numFmtId="9" fontId="3" fillId="3" borderId="1" xfId="0" applyNumberFormat="1" applyFont="1" applyFill="1" applyBorder="1" applyAlignment="1">
      <alignment horizontal="center" vertical="center"/>
    </xf>
    <xf numFmtId="0" fontId="6" fillId="0" borderId="0" xfId="0" applyFont="1" applyAlignment="1">
      <alignment horizontal="center" vertical="center"/>
    </xf>
    <xf numFmtId="38" fontId="20" fillId="2" borderId="0" xfId="1" applyFont="1" applyFill="1" applyAlignment="1">
      <alignment horizontal="center" vertical="center"/>
    </xf>
    <xf numFmtId="177" fontId="7" fillId="3" borderId="24" xfId="1" applyNumberFormat="1" applyFont="1" applyFill="1" applyBorder="1" applyAlignment="1" applyProtection="1">
      <alignment horizontal="left" vertical="center" shrinkToFit="1"/>
      <protection locked="0"/>
    </xf>
    <xf numFmtId="177" fontId="7" fillId="3" borderId="25" xfId="1" applyNumberFormat="1" applyFont="1" applyFill="1" applyBorder="1" applyAlignment="1" applyProtection="1">
      <alignment horizontal="left" vertical="center" shrinkToFit="1"/>
      <protection locked="0"/>
    </xf>
    <xf numFmtId="38" fontId="0" fillId="3" borderId="19" xfId="1" applyFont="1" applyFill="1" applyBorder="1" applyAlignment="1">
      <alignment horizontal="left" vertical="center" shrinkToFit="1"/>
    </xf>
    <xf numFmtId="38" fontId="0" fillId="3" borderId="2" xfId="1" applyFont="1" applyFill="1" applyBorder="1" applyAlignment="1">
      <alignment horizontal="left" vertical="center" shrinkToFit="1"/>
    </xf>
    <xf numFmtId="38" fontId="0" fillId="3" borderId="20" xfId="1" applyFont="1" applyFill="1" applyBorder="1" applyAlignment="1">
      <alignment horizontal="left" vertical="center" shrinkToFit="1"/>
    </xf>
    <xf numFmtId="38" fontId="7" fillId="0" borderId="0" xfId="1" applyFont="1" applyAlignment="1">
      <alignment horizontal="center" vertical="center"/>
    </xf>
    <xf numFmtId="38" fontId="7" fillId="0" borderId="4" xfId="1" applyFont="1" applyBorder="1" applyAlignment="1">
      <alignment horizontal="center" vertical="center"/>
    </xf>
    <xf numFmtId="38" fontId="7" fillId="0" borderId="6" xfId="1" applyFont="1" applyBorder="1" applyAlignment="1">
      <alignment horizontal="center" vertical="center"/>
    </xf>
    <xf numFmtId="38" fontId="0" fillId="0" borderId="15" xfId="1" applyFont="1" applyBorder="1" applyAlignment="1">
      <alignment horizontal="center" vertical="center"/>
    </xf>
    <xf numFmtId="38" fontId="0" fillId="0" borderId="0" xfId="1" applyFont="1" applyBorder="1" applyAlignment="1">
      <alignment horizontal="center" vertical="center"/>
    </xf>
    <xf numFmtId="38" fontId="0" fillId="0" borderId="16" xfId="1" applyFont="1" applyBorder="1" applyAlignment="1">
      <alignment horizontal="center" vertical="center"/>
    </xf>
    <xf numFmtId="177" fontId="12" fillId="0" borderId="15" xfId="1" applyNumberFormat="1" applyFont="1" applyFill="1" applyBorder="1" applyAlignment="1" applyProtection="1">
      <alignment horizontal="center" vertical="center"/>
      <protection locked="0"/>
    </xf>
    <xf numFmtId="177" fontId="12" fillId="0" borderId="16" xfId="1" applyNumberFormat="1" applyFont="1" applyFill="1" applyBorder="1" applyAlignment="1" applyProtection="1">
      <alignment horizontal="center" vertical="center"/>
      <protection locked="0"/>
    </xf>
    <xf numFmtId="38" fontId="0" fillId="0" borderId="0" xfId="1" applyFont="1" applyBorder="1" applyAlignment="1">
      <alignment horizontal="left" vertical="center" shrinkToFit="1"/>
    </xf>
    <xf numFmtId="38" fontId="0" fillId="0" borderId="16" xfId="1" applyFont="1" applyBorder="1" applyAlignment="1">
      <alignment horizontal="left" vertical="center" shrinkToFit="1"/>
    </xf>
    <xf numFmtId="177" fontId="12" fillId="0" borderId="8" xfId="1" applyNumberFormat="1" applyFont="1" applyBorder="1" applyAlignment="1" applyProtection="1">
      <alignment horizontal="center" vertical="center"/>
    </xf>
    <xf numFmtId="177" fontId="12" fillId="0" borderId="10" xfId="1" applyNumberFormat="1" applyFont="1" applyBorder="1" applyAlignment="1" applyProtection="1">
      <alignment horizontal="center" vertical="center"/>
    </xf>
    <xf numFmtId="38" fontId="7" fillId="0" borderId="12" xfId="1" applyFont="1" applyBorder="1" applyAlignment="1">
      <alignment horizontal="center" vertical="center" wrapText="1"/>
    </xf>
    <xf numFmtId="38" fontId="7" fillId="0" borderId="14" xfId="1" applyFont="1" applyBorder="1" applyAlignment="1">
      <alignment horizontal="center" vertical="center" wrapText="1"/>
    </xf>
    <xf numFmtId="177" fontId="7" fillId="3" borderId="27" xfId="1" applyNumberFormat="1" applyFont="1" applyFill="1" applyBorder="1" applyAlignment="1" applyProtection="1">
      <alignment horizontal="left" vertical="center" wrapText="1"/>
      <protection locked="0"/>
    </xf>
    <xf numFmtId="177" fontId="7" fillId="3" borderId="28" xfId="1" applyNumberFormat="1" applyFont="1" applyFill="1" applyBorder="1" applyAlignment="1" applyProtection="1">
      <alignment horizontal="left" vertical="center" wrapText="1"/>
      <protection locked="0"/>
    </xf>
    <xf numFmtId="177" fontId="7" fillId="3" borderId="31" xfId="1" applyNumberFormat="1" applyFont="1" applyFill="1" applyBorder="1" applyAlignment="1" applyProtection="1">
      <alignment horizontal="left" vertical="center" wrapText="1"/>
      <protection locked="0"/>
    </xf>
    <xf numFmtId="177" fontId="7" fillId="3" borderId="32" xfId="1" applyNumberFormat="1" applyFont="1" applyFill="1" applyBorder="1" applyAlignment="1" applyProtection="1">
      <alignment horizontal="left" vertical="center" wrapText="1"/>
      <protection locked="0"/>
    </xf>
    <xf numFmtId="177" fontId="7" fillId="3" borderId="15" xfId="1" applyNumberFormat="1" applyFont="1" applyFill="1" applyBorder="1" applyAlignment="1" applyProtection="1">
      <alignment horizontal="left" vertical="center" wrapText="1"/>
      <protection locked="0"/>
    </xf>
    <xf numFmtId="177" fontId="7" fillId="3" borderId="16" xfId="1" applyNumberFormat="1" applyFont="1" applyFill="1" applyBorder="1" applyAlignment="1" applyProtection="1">
      <alignment horizontal="left" vertical="center" wrapText="1"/>
      <protection locked="0"/>
    </xf>
    <xf numFmtId="177" fontId="7" fillId="3" borderId="34" xfId="1" applyNumberFormat="1" applyFont="1" applyFill="1" applyBorder="1" applyAlignment="1" applyProtection="1">
      <alignment horizontal="left" vertical="center" wrapText="1"/>
      <protection locked="0"/>
    </xf>
    <xf numFmtId="177" fontId="7" fillId="3" borderId="35" xfId="1" applyNumberFormat="1" applyFont="1" applyFill="1" applyBorder="1" applyAlignment="1" applyProtection="1">
      <alignment horizontal="left" vertical="center" wrapText="1"/>
      <protection locked="0"/>
    </xf>
    <xf numFmtId="38" fontId="7" fillId="0" borderId="37" xfId="1" applyFont="1" applyBorder="1" applyAlignment="1" applyProtection="1">
      <alignment horizontal="center" vertical="center" wrapText="1"/>
      <protection locked="0"/>
    </xf>
    <xf numFmtId="38" fontId="7" fillId="0" borderId="38" xfId="1" applyFont="1" applyBorder="1" applyAlignment="1" applyProtection="1">
      <alignment horizontal="center" vertical="center" wrapText="1"/>
      <protection locked="0"/>
    </xf>
    <xf numFmtId="38" fontId="7" fillId="0" borderId="11" xfId="1" applyFont="1" applyBorder="1" applyAlignment="1">
      <alignment horizontal="left" vertical="center" wrapText="1"/>
    </xf>
    <xf numFmtId="177" fontId="7" fillId="0" borderId="11" xfId="1" applyNumberFormat="1" applyFont="1" applyBorder="1" applyAlignment="1" applyProtection="1">
      <alignment horizontal="right" vertical="center" wrapText="1"/>
    </xf>
    <xf numFmtId="38" fontId="7" fillId="0" borderId="29" xfId="1" applyFont="1" applyBorder="1" applyAlignment="1">
      <alignment horizontal="left" vertical="center" wrapText="1"/>
    </xf>
    <xf numFmtId="38" fontId="7" fillId="0" borderId="43" xfId="1" applyFont="1" applyBorder="1" applyAlignment="1">
      <alignment horizontal="left" vertical="center" wrapText="1"/>
    </xf>
    <xf numFmtId="177" fontId="7" fillId="0" borderId="29" xfId="1" applyNumberFormat="1" applyFont="1" applyBorder="1" applyAlignment="1" applyProtection="1">
      <alignment horizontal="right" vertical="center" wrapText="1"/>
    </xf>
    <xf numFmtId="177" fontId="7" fillId="0" borderId="43" xfId="1" applyNumberFormat="1" applyFont="1" applyBorder="1" applyAlignment="1" applyProtection="1">
      <alignment horizontal="right" vertical="center" wrapText="1"/>
    </xf>
    <xf numFmtId="38" fontId="0" fillId="3" borderId="51" xfId="1" applyFont="1" applyFill="1" applyBorder="1" applyAlignment="1">
      <alignment horizontal="left" vertical="center" shrinkToFit="1"/>
    </xf>
    <xf numFmtId="38" fontId="0" fillId="3" borderId="38" xfId="1" applyFont="1" applyFill="1" applyBorder="1" applyAlignment="1">
      <alignment horizontal="left" vertical="center" shrinkToFit="1"/>
    </xf>
    <xf numFmtId="0" fontId="25" fillId="6" borderId="1" xfId="0" applyFont="1" applyFill="1" applyBorder="1" applyAlignment="1">
      <alignment horizontal="center" vertical="center"/>
    </xf>
    <xf numFmtId="0" fontId="25" fillId="0" borderId="1" xfId="0" applyFont="1" applyBorder="1" applyAlignment="1">
      <alignment horizontal="center" vertical="center"/>
    </xf>
    <xf numFmtId="0" fontId="0" fillId="6" borderId="55" xfId="0" applyFill="1" applyBorder="1" applyAlignment="1">
      <alignment horizontal="center" vertical="center"/>
    </xf>
    <xf numFmtId="0" fontId="0" fillId="6" borderId="0" xfId="0" applyFill="1" applyBorder="1" applyAlignment="1">
      <alignment horizontal="center" vertical="center"/>
    </xf>
    <xf numFmtId="55" fontId="3" fillId="6" borderId="1" xfId="0" applyNumberFormat="1" applyFont="1" applyFill="1" applyBorder="1" applyAlignment="1">
      <alignment horizontal="center" vertical="center"/>
    </xf>
    <xf numFmtId="0" fontId="24" fillId="0" borderId="1" xfId="0" applyNumberFormat="1" applyFont="1" applyBorder="1" applyAlignment="1">
      <alignment horizontal="center" vertical="center"/>
    </xf>
    <xf numFmtId="0" fontId="24" fillId="6" borderId="1" xfId="0" applyFont="1" applyFill="1" applyBorder="1" applyAlignment="1">
      <alignment horizontal="center" vertical="center"/>
    </xf>
    <xf numFmtId="0" fontId="0" fillId="0" borderId="19" xfId="0" applyBorder="1" applyAlignment="1">
      <alignment horizontal="center" vertical="center"/>
    </xf>
    <xf numFmtId="0" fontId="0" fillId="0" borderId="2" xfId="0" applyBorder="1" applyAlignment="1">
      <alignment horizontal="center" vertical="center"/>
    </xf>
    <xf numFmtId="0" fontId="0" fillId="0" borderId="61" xfId="0" applyBorder="1" applyAlignment="1">
      <alignment horizontal="center" vertical="center"/>
    </xf>
    <xf numFmtId="0" fontId="23" fillId="0" borderId="0" xfId="0" applyFont="1" applyAlignment="1">
      <alignment horizontal="center" vertical="center"/>
    </xf>
    <xf numFmtId="0" fontId="0" fillId="0" borderId="1" xfId="0" applyBorder="1" applyAlignment="1">
      <alignment horizontal="center" vertical="center"/>
    </xf>
    <xf numFmtId="0" fontId="0" fillId="0" borderId="55" xfId="0" applyBorder="1" applyAlignment="1">
      <alignment horizontal="center" vertical="center"/>
    </xf>
    <xf numFmtId="0" fontId="0" fillId="0" borderId="0"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3" xfId="0" applyBorder="1" applyAlignment="1">
      <alignment horizontal="center" vertical="center"/>
    </xf>
    <xf numFmtId="0" fontId="0" fillId="0" borderId="62" xfId="0" applyBorder="1" applyAlignment="1">
      <alignment horizontal="center" vertical="center"/>
    </xf>
    <xf numFmtId="0" fontId="0" fillId="0" borderId="60" xfId="0" applyBorder="1" applyAlignment="1">
      <alignment horizontal="center" vertical="center"/>
    </xf>
    <xf numFmtId="0" fontId="0" fillId="0" borderId="3"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0" fontId="0" fillId="0" borderId="6" xfId="0" applyFill="1" applyBorder="1" applyAlignment="1">
      <alignment horizontal="left" vertical="center" wrapText="1"/>
    </xf>
    <xf numFmtId="0" fontId="0" fillId="0" borderId="15" xfId="0" applyFill="1" applyBorder="1" applyAlignment="1">
      <alignment horizontal="left" vertical="center" wrapText="1"/>
    </xf>
    <xf numFmtId="0" fontId="0" fillId="0" borderId="0" xfId="0" applyFill="1" applyBorder="1" applyAlignment="1">
      <alignment horizontal="left" vertical="center" wrapText="1"/>
    </xf>
    <xf numFmtId="0" fontId="0" fillId="0" borderId="16"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0" fillId="0" borderId="10" xfId="0" applyFill="1" applyBorder="1" applyAlignment="1">
      <alignment horizontal="left" vertical="center" wrapText="1"/>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177" fontId="0" fillId="0" borderId="24" xfId="0" applyNumberFormat="1" applyFill="1" applyBorder="1" applyAlignment="1">
      <alignment horizontal="center" vertical="center"/>
    </xf>
    <xf numFmtId="177" fontId="0" fillId="0" borderId="25" xfId="0" applyNumberFormat="1" applyFill="1" applyBorder="1" applyAlignment="1">
      <alignment horizontal="center" vertical="center"/>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0"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0" xfId="0" applyFill="1" applyBorder="1" applyAlignment="1">
      <alignment horizontal="center" vertical="center" wrapText="1"/>
    </xf>
    <xf numFmtId="0" fontId="8" fillId="0" borderId="0" xfId="0" applyFont="1" applyAlignment="1">
      <alignment horizontal="right" vertical="center"/>
    </xf>
    <xf numFmtId="0" fontId="8" fillId="0" borderId="0" xfId="0" applyFont="1" applyAlignment="1">
      <alignment horizontal="left" vertical="center" shrinkToFit="1"/>
    </xf>
    <xf numFmtId="176" fontId="7" fillId="0" borderId="0" xfId="0" applyNumberFormat="1" applyFont="1" applyAlignment="1" applyProtection="1">
      <alignment horizontal="center" vertical="center"/>
      <protection locked="0"/>
    </xf>
    <xf numFmtId="38" fontId="7" fillId="0" borderId="0" xfId="0" applyNumberFormat="1" applyFont="1" applyAlignment="1">
      <alignment horizontal="left" vertical="center" shrinkToFit="1"/>
    </xf>
    <xf numFmtId="0" fontId="7" fillId="0" borderId="0" xfId="0" applyFont="1" applyAlignment="1">
      <alignment horizontal="center" vertical="center"/>
    </xf>
    <xf numFmtId="0" fontId="7" fillId="0" borderId="0" xfId="0" applyFont="1" applyAlignment="1">
      <alignment horizontal="left" vertical="center" wrapText="1"/>
    </xf>
    <xf numFmtId="0" fontId="8" fillId="0" borderId="0" xfId="0" applyFont="1" applyBorder="1" applyAlignment="1" applyProtection="1">
      <alignment horizontal="center" vertical="center" shrinkToFit="1"/>
      <protection locked="0"/>
    </xf>
    <xf numFmtId="0" fontId="8" fillId="0" borderId="0" xfId="0" applyFont="1" applyAlignment="1">
      <alignment horizontal="left" vertical="center"/>
    </xf>
    <xf numFmtId="38" fontId="8" fillId="0" borderId="0" xfId="0" applyNumberFormat="1" applyFont="1" applyAlignment="1">
      <alignment horizontal="right" vertical="center"/>
    </xf>
    <xf numFmtId="177" fontId="8" fillId="0" borderId="0" xfId="0" applyNumberFormat="1" applyFont="1" applyAlignment="1">
      <alignment horizontal="left" vertical="center"/>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177" fontId="7" fillId="0" borderId="5" xfId="0" applyNumberFormat="1" applyFont="1" applyBorder="1" applyAlignment="1">
      <alignment horizontal="center" vertical="center" wrapText="1"/>
    </xf>
    <xf numFmtId="177" fontId="7" fillId="0" borderId="6" xfId="0" applyNumberFormat="1" applyFont="1" applyBorder="1" applyAlignment="1">
      <alignment horizontal="center" vertical="center" wrapText="1"/>
    </xf>
    <xf numFmtId="0" fontId="7" fillId="0" borderId="12" xfId="0" applyFont="1" applyBorder="1" applyAlignment="1" applyProtection="1">
      <alignment horizontal="justify" vertical="center" wrapText="1"/>
      <protection locked="0"/>
    </xf>
    <xf numFmtId="0" fontId="7" fillId="0" borderId="13" xfId="0" applyFont="1" applyBorder="1" applyAlignment="1" applyProtection="1">
      <alignment horizontal="justify" vertical="center" wrapText="1"/>
      <protection locked="0"/>
    </xf>
    <xf numFmtId="0" fontId="7" fillId="0" borderId="14" xfId="0" applyFont="1" applyBorder="1" applyAlignment="1" applyProtection="1">
      <alignment horizontal="justify" vertical="center" wrapText="1"/>
      <protection locked="0"/>
    </xf>
    <xf numFmtId="176" fontId="7" fillId="0" borderId="12" xfId="0" applyNumberFormat="1" applyFont="1" applyBorder="1" applyAlignment="1" applyProtection="1">
      <alignment horizontal="justify" vertical="center" wrapText="1"/>
      <protection locked="0"/>
    </xf>
    <xf numFmtId="176" fontId="7" fillId="0" borderId="13" xfId="0" applyNumberFormat="1" applyFont="1" applyBorder="1" applyAlignment="1" applyProtection="1">
      <alignment horizontal="justify" vertical="center" wrapText="1"/>
      <protection locked="0"/>
    </xf>
    <xf numFmtId="176" fontId="7" fillId="0" borderId="14" xfId="0" applyNumberFormat="1" applyFont="1" applyBorder="1" applyAlignment="1" applyProtection="1">
      <alignment horizontal="justify" vertical="center" wrapText="1"/>
      <protection locked="0"/>
    </xf>
    <xf numFmtId="0" fontId="7" fillId="0" borderId="11" xfId="0" applyFont="1" applyBorder="1" applyAlignment="1">
      <alignment horizontal="center" vertical="center" wrapText="1"/>
    </xf>
    <xf numFmtId="0" fontId="7" fillId="0" borderId="4"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0"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0" borderId="0" xfId="0" applyFont="1" applyAlignment="1">
      <alignment horizontal="left" vertical="center"/>
    </xf>
    <xf numFmtId="0" fontId="7" fillId="0" borderId="4" xfId="1" applyNumberFormat="1" applyFont="1" applyBorder="1" applyAlignment="1" applyProtection="1">
      <alignment horizontal="left" vertical="center" wrapText="1"/>
      <protection locked="0"/>
    </xf>
    <xf numFmtId="0" fontId="7" fillId="0" borderId="5" xfId="1" applyNumberFormat="1" applyFont="1" applyBorder="1" applyAlignment="1" applyProtection="1">
      <alignment horizontal="left" vertical="center" wrapText="1"/>
      <protection locked="0"/>
    </xf>
    <xf numFmtId="0" fontId="7" fillId="0" borderId="6" xfId="1" applyNumberFormat="1" applyFont="1" applyBorder="1" applyAlignment="1" applyProtection="1">
      <alignment horizontal="left" vertical="center" wrapText="1"/>
      <protection locked="0"/>
    </xf>
    <xf numFmtId="38" fontId="7" fillId="0" borderId="15" xfId="1" applyFont="1" applyBorder="1" applyAlignment="1" applyProtection="1">
      <alignment horizontal="left" vertical="center" wrapText="1"/>
      <protection locked="0"/>
    </xf>
    <xf numFmtId="38" fontId="7" fillId="0" borderId="0" xfId="1" applyFont="1" applyBorder="1" applyAlignment="1" applyProtection="1">
      <alignment horizontal="left" vertical="center" wrapText="1"/>
      <protection locked="0"/>
    </xf>
    <xf numFmtId="38" fontId="7" fillId="0" borderId="16" xfId="1"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177" fontId="7" fillId="0" borderId="52" xfId="1" applyNumberFormat="1" applyFont="1" applyFill="1" applyBorder="1" applyAlignment="1" applyProtection="1">
      <alignment horizontal="left" vertical="center" shrinkToFit="1"/>
      <protection locked="0"/>
    </xf>
    <xf numFmtId="177" fontId="7" fillId="0" borderId="25" xfId="1" applyNumberFormat="1" applyFont="1" applyFill="1" applyBorder="1" applyAlignment="1" applyProtection="1">
      <alignment horizontal="left" vertical="center" shrinkToFit="1"/>
      <protection locked="0"/>
    </xf>
    <xf numFmtId="38" fontId="8" fillId="0" borderId="0" xfId="1" applyFont="1" applyBorder="1" applyAlignment="1">
      <alignment horizontal="left" vertical="center" shrinkToFit="1"/>
    </xf>
    <xf numFmtId="38" fontId="8" fillId="0" borderId="16" xfId="1" applyFont="1" applyBorder="1" applyAlignment="1">
      <alignment horizontal="left" vertical="center" shrinkToFit="1"/>
    </xf>
    <xf numFmtId="38" fontId="16" fillId="0" borderId="4" xfId="1" applyFont="1" applyBorder="1" applyAlignment="1">
      <alignment horizontal="center" vertical="center"/>
    </xf>
    <xf numFmtId="38" fontId="16" fillId="0" borderId="6" xfId="1" applyFont="1" applyBorder="1" applyAlignment="1">
      <alignment horizontal="center" vertical="center"/>
    </xf>
    <xf numFmtId="38" fontId="8" fillId="0" borderId="15" xfId="1" applyFont="1" applyBorder="1" applyAlignment="1">
      <alignment horizontal="center" vertical="center"/>
    </xf>
    <xf numFmtId="38" fontId="8" fillId="0" borderId="0" xfId="1" applyFont="1" applyBorder="1" applyAlignment="1">
      <alignment horizontal="center" vertical="center"/>
    </xf>
    <xf numFmtId="38" fontId="8" fillId="0" borderId="16" xfId="1" applyFont="1" applyBorder="1" applyAlignment="1">
      <alignment horizontal="center" vertical="center"/>
    </xf>
    <xf numFmtId="177" fontId="13" fillId="0" borderId="8" xfId="1" applyNumberFormat="1" applyFont="1" applyFill="1" applyBorder="1" applyAlignment="1" applyProtection="1">
      <alignment horizontal="center" vertical="center"/>
      <protection locked="0"/>
    </xf>
    <xf numFmtId="177" fontId="13" fillId="0" borderId="10" xfId="1" applyNumberFormat="1" applyFont="1" applyFill="1" applyBorder="1" applyAlignment="1" applyProtection="1">
      <alignment horizontal="center" vertical="center"/>
      <protection locked="0"/>
    </xf>
    <xf numFmtId="177" fontId="13" fillId="0" borderId="8" xfId="1" applyNumberFormat="1" applyFont="1" applyBorder="1" applyAlignment="1" applyProtection="1">
      <alignment horizontal="center" vertical="center"/>
    </xf>
    <xf numFmtId="177" fontId="13" fillId="0" borderId="10" xfId="1" applyNumberFormat="1" applyFont="1" applyBorder="1" applyAlignment="1" applyProtection="1">
      <alignment horizontal="center" vertical="center"/>
    </xf>
    <xf numFmtId="177" fontId="7" fillId="0" borderId="27" xfId="1" applyNumberFormat="1" applyFont="1" applyFill="1" applyBorder="1" applyAlignment="1" applyProtection="1">
      <alignment horizontal="left" vertical="center" wrapText="1"/>
      <protection locked="0"/>
    </xf>
    <xf numFmtId="177" fontId="7" fillId="0" borderId="28" xfId="1" applyNumberFormat="1" applyFont="1" applyFill="1" applyBorder="1" applyAlignment="1" applyProtection="1">
      <alignment horizontal="left" vertical="center" wrapText="1"/>
      <protection locked="0"/>
    </xf>
    <xf numFmtId="177" fontId="7" fillId="0" borderId="31" xfId="1" applyNumberFormat="1" applyFont="1" applyFill="1" applyBorder="1" applyAlignment="1" applyProtection="1">
      <alignment horizontal="left" vertical="center" wrapText="1"/>
      <protection locked="0"/>
    </xf>
    <xf numFmtId="177" fontId="7" fillId="0" borderId="32" xfId="1" applyNumberFormat="1" applyFont="1" applyFill="1" applyBorder="1" applyAlignment="1" applyProtection="1">
      <alignment horizontal="left" vertical="center" wrapText="1"/>
      <protection locked="0"/>
    </xf>
    <xf numFmtId="177" fontId="7" fillId="0" borderId="15" xfId="1" applyNumberFormat="1" applyFont="1" applyFill="1" applyBorder="1" applyAlignment="1" applyProtection="1">
      <alignment horizontal="left" vertical="center" wrapText="1"/>
      <protection locked="0"/>
    </xf>
    <xf numFmtId="177" fontId="7" fillId="0" borderId="16" xfId="1" applyNumberFormat="1" applyFont="1" applyFill="1" applyBorder="1" applyAlignment="1" applyProtection="1">
      <alignment horizontal="left" vertical="center" wrapText="1"/>
      <protection locked="0"/>
    </xf>
    <xf numFmtId="177" fontId="7" fillId="0" borderId="34" xfId="1" applyNumberFormat="1" applyFont="1" applyFill="1" applyBorder="1" applyAlignment="1" applyProtection="1">
      <alignment horizontal="left" vertical="center" wrapText="1"/>
      <protection locked="0"/>
    </xf>
    <xf numFmtId="177" fontId="7" fillId="0" borderId="35" xfId="1" applyNumberFormat="1" applyFont="1" applyFill="1" applyBorder="1" applyAlignment="1" applyProtection="1">
      <alignment horizontal="left" vertical="center" wrapText="1"/>
      <protection locked="0"/>
    </xf>
    <xf numFmtId="177" fontId="7" fillId="0" borderId="30" xfId="1" applyNumberFormat="1" applyFont="1" applyBorder="1" applyAlignment="1" applyProtection="1">
      <alignment horizontal="right" vertical="center" wrapText="1"/>
    </xf>
    <xf numFmtId="38" fontId="8" fillId="0" borderId="9" xfId="1" applyFont="1" applyBorder="1" applyAlignment="1">
      <alignment horizontal="left" vertical="center" shrinkToFit="1"/>
    </xf>
    <xf numFmtId="38" fontId="8" fillId="0" borderId="10" xfId="1" applyFont="1" applyBorder="1" applyAlignment="1">
      <alignment horizontal="left" vertical="center" shrinkToFi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6"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15" xfId="0" applyFont="1" applyBorder="1" applyAlignment="1">
      <alignment horizontal="left" vertical="center" wrapText="1"/>
    </xf>
    <xf numFmtId="0" fontId="7" fillId="0" borderId="0" xfId="0" applyFont="1" applyBorder="1" applyAlignment="1">
      <alignment horizontal="left" vertical="center" wrapText="1"/>
    </xf>
    <xf numFmtId="0" fontId="7" fillId="0" borderId="8" xfId="0" applyFont="1" applyBorder="1" applyAlignment="1">
      <alignment horizontal="left" vertical="center" wrapText="1"/>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0" xfId="0" applyFont="1" applyBorder="1" applyAlignment="1">
      <alignment horizontal="left" vertical="center"/>
    </xf>
    <xf numFmtId="0" fontId="7" fillId="0" borderId="16" xfId="0" applyFont="1" applyBorder="1" applyAlignment="1">
      <alignment horizontal="left" vertical="center"/>
    </xf>
    <xf numFmtId="176" fontId="7" fillId="0" borderId="3" xfId="0" applyNumberFormat="1" applyFont="1" applyBorder="1" applyAlignment="1">
      <alignment horizontal="center" vertical="center" wrapText="1"/>
    </xf>
    <xf numFmtId="176" fontId="7" fillId="0" borderId="7" xfId="0" applyNumberFormat="1" applyFont="1" applyBorder="1" applyAlignment="1">
      <alignment horizontal="center" vertical="center" wrapText="1"/>
    </xf>
    <xf numFmtId="178" fontId="7" fillId="0" borderId="3" xfId="0" applyNumberFormat="1" applyFont="1" applyBorder="1" applyAlignment="1">
      <alignment horizontal="center" vertical="center" wrapText="1"/>
    </xf>
    <xf numFmtId="178" fontId="7" fillId="0" borderId="7" xfId="0" applyNumberFormat="1" applyFont="1" applyBorder="1" applyAlignment="1">
      <alignment horizontal="center" vertical="center" wrapText="1"/>
    </xf>
    <xf numFmtId="0" fontId="8" fillId="0" borderId="0" xfId="0" applyFont="1" applyAlignment="1" applyProtection="1">
      <alignment horizontal="left" vertical="center"/>
      <protection locked="0"/>
    </xf>
    <xf numFmtId="0" fontId="12" fillId="0" borderId="0" xfId="0" applyFont="1" applyAlignment="1">
      <alignment horizontal="center" vertical="center"/>
    </xf>
    <xf numFmtId="0" fontId="7"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0" applyFont="1" applyAlignment="1" applyProtection="1">
      <alignment horizontal="left" vertical="center" wrapText="1"/>
      <protection locked="0"/>
    </xf>
    <xf numFmtId="0" fontId="8" fillId="0" borderId="0" xfId="0" applyFont="1" applyAlignment="1">
      <alignment horizontal="right" vertical="top" wrapText="1"/>
    </xf>
    <xf numFmtId="38" fontId="8" fillId="0" borderId="0" xfId="1" applyFont="1" applyAlignment="1">
      <alignment horizontal="left"/>
    </xf>
    <xf numFmtId="38" fontId="8" fillId="0" borderId="0" xfId="1" applyFont="1" applyAlignment="1">
      <alignment horizontal="left" vertical="center"/>
    </xf>
    <xf numFmtId="38" fontId="8" fillId="0" borderId="0" xfId="1" applyFont="1" applyAlignment="1">
      <alignment horizontal="center" vertical="top"/>
    </xf>
    <xf numFmtId="176" fontId="8" fillId="0" borderId="0" xfId="0" applyNumberFormat="1" applyFont="1" applyAlignment="1" applyProtection="1">
      <alignment horizontal="center" vertical="center"/>
      <protection locked="0"/>
    </xf>
  </cellXfs>
  <cellStyles count="2">
    <cellStyle name="桁区切り" xfId="1" builtinId="6"/>
    <cellStyle name="標準" xfId="0" builtinId="0"/>
  </cellStyles>
  <dxfs count="14">
    <dxf>
      <fill>
        <patternFill>
          <bgColor rgb="FFFFFF00"/>
        </patternFill>
      </fill>
    </dxf>
    <dxf>
      <font>
        <color theme="0"/>
      </font>
    </dxf>
    <dxf>
      <fill>
        <patternFill>
          <bgColor rgb="FFFF0000"/>
        </patternFill>
      </fill>
    </dxf>
    <dxf>
      <fill>
        <patternFill>
          <bgColor rgb="FFFF0000"/>
        </patternFill>
      </fill>
    </dxf>
    <dxf>
      <font>
        <color theme="0"/>
      </font>
    </dxf>
    <dxf>
      <fill>
        <patternFill>
          <bgColor rgb="FFFFFF00"/>
        </patternFill>
      </fill>
    </dxf>
    <dxf>
      <fill>
        <patternFill>
          <bgColor rgb="FFFFFF00"/>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234950</xdr:colOff>
      <xdr:row>21</xdr:row>
      <xdr:rowOff>209550</xdr:rowOff>
    </xdr:from>
    <xdr:to>
      <xdr:col>19</xdr:col>
      <xdr:colOff>12700</xdr:colOff>
      <xdr:row>23</xdr:row>
      <xdr:rowOff>69850</xdr:rowOff>
    </xdr:to>
    <xdr:sp macro="" textlink="">
      <xdr:nvSpPr>
        <xdr:cNvPr id="2" name="右矢印 1"/>
        <xdr:cNvSpPr/>
      </xdr:nvSpPr>
      <xdr:spPr>
        <a:xfrm>
          <a:off x="8458200" y="5175250"/>
          <a:ext cx="4400550" cy="317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44450</xdr:colOff>
      <xdr:row>4</xdr:row>
      <xdr:rowOff>139700</xdr:rowOff>
    </xdr:from>
    <xdr:to>
      <xdr:col>5</xdr:col>
      <xdr:colOff>336550</xdr:colOff>
      <xdr:row>6</xdr:row>
      <xdr:rowOff>0</xdr:rowOff>
    </xdr:to>
    <xdr:sp macro="" textlink="">
      <xdr:nvSpPr>
        <xdr:cNvPr id="3" name="右矢印 2"/>
        <xdr:cNvSpPr/>
      </xdr:nvSpPr>
      <xdr:spPr>
        <a:xfrm>
          <a:off x="984250" y="1219200"/>
          <a:ext cx="2635250" cy="317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260350</xdr:colOff>
      <xdr:row>12</xdr:row>
      <xdr:rowOff>152400</xdr:rowOff>
    </xdr:from>
    <xdr:to>
      <xdr:col>11</xdr:col>
      <xdr:colOff>247650</xdr:colOff>
      <xdr:row>14</xdr:row>
      <xdr:rowOff>6350</xdr:rowOff>
    </xdr:to>
    <xdr:sp macro="" textlink="">
      <xdr:nvSpPr>
        <xdr:cNvPr id="4" name="右矢印 3"/>
        <xdr:cNvSpPr/>
      </xdr:nvSpPr>
      <xdr:spPr>
        <a:xfrm>
          <a:off x="3543300" y="3060700"/>
          <a:ext cx="42672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317500</xdr:colOff>
      <xdr:row>18</xdr:row>
      <xdr:rowOff>158750</xdr:rowOff>
    </xdr:from>
    <xdr:to>
      <xdr:col>19</xdr:col>
      <xdr:colOff>88900</xdr:colOff>
      <xdr:row>20</xdr:row>
      <xdr:rowOff>44450</xdr:rowOff>
    </xdr:to>
    <xdr:sp macro="" textlink="">
      <xdr:nvSpPr>
        <xdr:cNvPr id="5" name="右矢印 4"/>
        <xdr:cNvSpPr/>
      </xdr:nvSpPr>
      <xdr:spPr>
        <a:xfrm>
          <a:off x="7219950" y="4438650"/>
          <a:ext cx="5715000" cy="3429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984250</xdr:colOff>
      <xdr:row>15</xdr:row>
      <xdr:rowOff>139700</xdr:rowOff>
    </xdr:from>
    <xdr:to>
      <xdr:col>14</xdr:col>
      <xdr:colOff>400050</xdr:colOff>
      <xdr:row>17</xdr:row>
      <xdr:rowOff>12700</xdr:rowOff>
    </xdr:to>
    <xdr:sp macro="" textlink="">
      <xdr:nvSpPr>
        <xdr:cNvPr id="6" name="右矢印 5"/>
        <xdr:cNvSpPr/>
      </xdr:nvSpPr>
      <xdr:spPr>
        <a:xfrm>
          <a:off x="1924050" y="3733800"/>
          <a:ext cx="8020050" cy="330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clientData/>
  </xdr:twoCellAnchor>
  <xdr:twoCellAnchor>
    <xdr:from>
      <xdr:col>3</xdr:col>
      <xdr:colOff>647700</xdr:colOff>
      <xdr:row>7</xdr:row>
      <xdr:rowOff>19050</xdr:rowOff>
    </xdr:from>
    <xdr:to>
      <xdr:col>11</xdr:col>
      <xdr:colOff>285750</xdr:colOff>
      <xdr:row>8</xdr:row>
      <xdr:rowOff>57150</xdr:rowOff>
    </xdr:to>
    <xdr:sp macro="" textlink="">
      <xdr:nvSpPr>
        <xdr:cNvPr id="7" name="右矢印 6"/>
        <xdr:cNvSpPr/>
      </xdr:nvSpPr>
      <xdr:spPr>
        <a:xfrm>
          <a:off x="2609850" y="1784350"/>
          <a:ext cx="523875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508000</xdr:colOff>
      <xdr:row>9</xdr:row>
      <xdr:rowOff>190500</xdr:rowOff>
    </xdr:from>
    <xdr:to>
      <xdr:col>12</xdr:col>
      <xdr:colOff>196850</xdr:colOff>
      <xdr:row>11</xdr:row>
      <xdr:rowOff>12700</xdr:rowOff>
    </xdr:to>
    <xdr:sp macro="" textlink="">
      <xdr:nvSpPr>
        <xdr:cNvPr id="8" name="右矢印 7"/>
        <xdr:cNvSpPr/>
      </xdr:nvSpPr>
      <xdr:spPr>
        <a:xfrm>
          <a:off x="3790950" y="2413000"/>
          <a:ext cx="4629150" cy="279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2076;&#28168;)&#12394;&#12399;&#12414;&#12385;&#25391;&#33288;&#35506;/&#9734;&#22320;&#22495;&#21830;&#24215;&#34903;&#27963;&#24615;&#21270;&#12464;&#12523;&#12540;&#12503;/21_&#20107;&#26989;&#65288;&#21830;&#24215;&#34903;G&#65289;&#20104;&#31639;&#12354;&#12426;/&#12364;_&#38929;&#24373;&#12427;&#12510;&#12481;&#12464;&#12526;&#12540;&#25903;&#25588;&#20107;&#26989;/00_&#22522;&#37329;&#26465;&#20363;&#12539;&#35201;&#32177;&#12539;&#27096;&#24335;&#31561;/7%20&#30003;&#35531;&#38306;&#20418;&#27096;&#24335;/&#20206;2025&#27096;&#24335;/&#12362;&#12362;&#12418;&#12392;_&#20837;&#21147;&#12471;&#12540;&#12488;&#20184;%20&#38929;&#24373;&#12427;&#12510;&#12481;&#12464;&#12526;&#12540;&#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前に"/>
      <sheetName val="事業概要入力シート"/>
      <sheetName val="収支予算入力シート"/>
      <sheetName val="別紙　前年度実施事業　報告書"/>
      <sheetName val="プルダウン"/>
      <sheetName val="ここから緑を印刷→第1号様式"/>
      <sheetName val="第1号様式の2"/>
      <sheetName val="第1号様式の3"/>
      <sheetName val="第1号様式の4"/>
      <sheetName val="第1号様式の5"/>
    </sheetNames>
    <sheetDataSet>
      <sheetData sheetId="0"/>
      <sheetData sheetId="1"/>
      <sheetData sheetId="2">
        <row r="6">
          <cell r="E6" t="str">
            <v>積算根拠</v>
          </cell>
        </row>
        <row r="7">
          <cell r="E7" t="str">
            <v>【支出の部】</v>
          </cell>
          <cell r="F7"/>
        </row>
        <row r="8">
          <cell r="E8" t="str">
            <v>（内訳項目）</v>
          </cell>
          <cell r="F8"/>
        </row>
        <row r="9">
          <cell r="E9" t="str">
            <v>【交付対象経費】</v>
          </cell>
          <cell r="F9" t="str">
            <v>：</v>
          </cell>
        </row>
        <row r="10">
          <cell r="F10" t="str">
            <v>：</v>
          </cell>
        </row>
        <row r="11">
          <cell r="F11" t="str">
            <v>：</v>
          </cell>
        </row>
        <row r="12">
          <cell r="F12" t="str">
            <v>：</v>
          </cell>
        </row>
        <row r="13">
          <cell r="F13" t="str">
            <v>：</v>
          </cell>
        </row>
        <row r="14">
          <cell r="F14" t="str">
            <v>：</v>
          </cell>
        </row>
        <row r="15">
          <cell r="F15" t="str">
            <v>：</v>
          </cell>
        </row>
        <row r="16">
          <cell r="F16" t="str">
            <v>：</v>
          </cell>
        </row>
        <row r="17">
          <cell r="F17" t="str">
            <v>：</v>
          </cell>
        </row>
        <row r="18">
          <cell r="F18" t="str">
            <v>：</v>
          </cell>
        </row>
        <row r="19">
          <cell r="F19" t="str">
            <v>：</v>
          </cell>
        </row>
        <row r="20">
          <cell r="F20" t="str">
            <v>：</v>
          </cell>
        </row>
        <row r="21">
          <cell r="F21" t="str">
            <v>：</v>
          </cell>
        </row>
        <row r="22">
          <cell r="F22" t="str">
            <v>：</v>
          </cell>
        </row>
        <row r="23">
          <cell r="F23" t="str">
            <v>：</v>
          </cell>
        </row>
        <row r="24">
          <cell r="F24" t="str">
            <v>：</v>
          </cell>
        </row>
        <row r="25">
          <cell r="F25" t="str">
            <v>：</v>
          </cell>
        </row>
        <row r="26">
          <cell r="F26" t="str">
            <v>：</v>
          </cell>
        </row>
        <row r="27">
          <cell r="F27" t="str">
            <v>：</v>
          </cell>
        </row>
        <row r="28">
          <cell r="F28" t="str">
            <v>：</v>
          </cell>
        </row>
        <row r="29">
          <cell r="F29" t="str">
            <v>：</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row>
      </sheetData>
      <sheetData sheetId="3"/>
      <sheetData sheetId="4"/>
      <sheetData sheetId="5"/>
      <sheetData sheetId="6"/>
      <sheetData sheetId="7">
        <row r="7">
          <cell r="A7">
            <v>0</v>
          </cell>
        </row>
      </sheetData>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C3:M15"/>
  <sheetViews>
    <sheetView workbookViewId="0">
      <selection activeCell="C16" sqref="C16"/>
    </sheetView>
  </sheetViews>
  <sheetFormatPr defaultRowHeight="18"/>
  <cols>
    <col min="6" max="6" width="10.75" customWidth="1"/>
  </cols>
  <sheetData>
    <row r="3" spans="3:13" ht="29">
      <c r="C3" s="150" t="s">
        <v>225</v>
      </c>
      <c r="H3" s="149" t="s">
        <v>228</v>
      </c>
      <c r="I3" s="149"/>
    </row>
    <row r="5" spans="3:13" ht="22.5">
      <c r="C5" s="151" t="s">
        <v>226</v>
      </c>
      <c r="D5" s="151"/>
      <c r="E5" s="151"/>
      <c r="F5" s="151"/>
      <c r="H5" s="154" t="s">
        <v>229</v>
      </c>
      <c r="I5" s="154"/>
      <c r="J5" s="154"/>
      <c r="K5" s="153"/>
    </row>
    <row r="6" spans="3:13" ht="22.5">
      <c r="C6" s="151" t="s">
        <v>227</v>
      </c>
      <c r="D6" s="151"/>
      <c r="E6" s="151"/>
      <c r="F6" s="151"/>
      <c r="H6" s="154" t="s">
        <v>230</v>
      </c>
      <c r="I6" s="154"/>
      <c r="J6" s="154"/>
      <c r="K6" s="153"/>
    </row>
    <row r="9" spans="3:13" ht="22.5">
      <c r="M9" s="152"/>
    </row>
    <row r="13" spans="3:13" ht="29">
      <c r="C13" s="150" t="s">
        <v>231</v>
      </c>
      <c r="D13" s="156"/>
      <c r="E13" s="156"/>
      <c r="F13" s="156"/>
    </row>
    <row r="15" spans="3:13" ht="22.5">
      <c r="C15" s="157" t="s">
        <v>260</v>
      </c>
      <c r="D15" s="157"/>
      <c r="E15" s="157"/>
      <c r="F15" s="157"/>
      <c r="G15" s="157"/>
      <c r="H15" s="157"/>
      <c r="I15" s="157"/>
      <c r="J15" s="158"/>
      <c r="K15" s="157" t="s">
        <v>232</v>
      </c>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L44"/>
  <sheetViews>
    <sheetView topLeftCell="A13" workbookViewId="0">
      <selection activeCell="G45" sqref="G45"/>
    </sheetView>
  </sheetViews>
  <sheetFormatPr defaultRowHeight="18"/>
  <cols>
    <col min="1" max="1" width="23.9140625" customWidth="1"/>
    <col min="2" max="2" width="14.75" customWidth="1"/>
    <col min="3" max="3" width="15.83203125" customWidth="1"/>
    <col min="4" max="4" width="24.33203125" customWidth="1"/>
    <col min="5" max="5" width="16.6640625" customWidth="1"/>
    <col min="6" max="6" width="4" customWidth="1"/>
  </cols>
  <sheetData>
    <row r="1" spans="1:12">
      <c r="A1" s="37" t="s">
        <v>116</v>
      </c>
      <c r="B1" s="38"/>
      <c r="C1" s="38"/>
      <c r="D1" s="38"/>
      <c r="E1" s="38"/>
      <c r="F1" s="38"/>
      <c r="G1" s="40"/>
      <c r="H1" s="40"/>
      <c r="I1" s="40"/>
      <c r="J1" s="40"/>
      <c r="K1" s="40"/>
      <c r="L1" s="40"/>
    </row>
    <row r="2" spans="1:12">
      <c r="A2" s="195" t="s">
        <v>117</v>
      </c>
      <c r="B2" s="195"/>
      <c r="C2" s="195"/>
      <c r="D2" s="195"/>
      <c r="E2" s="38"/>
      <c r="F2" s="38"/>
      <c r="G2" s="40"/>
      <c r="H2" s="40"/>
      <c r="I2" s="40"/>
      <c r="J2" s="40"/>
      <c r="K2" s="40"/>
      <c r="L2" s="40"/>
    </row>
    <row r="3" spans="1:12">
      <c r="A3" s="127"/>
      <c r="B3" s="127"/>
      <c r="C3" s="127"/>
      <c r="D3" s="127"/>
      <c r="E3" s="38"/>
      <c r="F3" s="38"/>
      <c r="G3" s="40"/>
      <c r="H3" s="40"/>
      <c r="I3" s="40"/>
      <c r="J3" s="40"/>
      <c r="K3" s="40"/>
      <c r="L3" s="40"/>
    </row>
    <row r="4" spans="1:12" ht="18.5" thickBot="1">
      <c r="A4" s="41"/>
      <c r="B4" s="38"/>
      <c r="C4" s="38"/>
      <c r="D4" s="17" t="s">
        <v>118</v>
      </c>
      <c r="E4" s="38"/>
      <c r="F4" s="38"/>
      <c r="G4" s="40"/>
      <c r="H4" s="40"/>
      <c r="I4" s="40"/>
      <c r="J4" s="40"/>
      <c r="K4" s="40"/>
      <c r="L4" s="40"/>
    </row>
    <row r="5" spans="1:12">
      <c r="A5" s="90" t="s">
        <v>119</v>
      </c>
      <c r="B5" s="335" t="s">
        <v>120</v>
      </c>
      <c r="C5" s="336"/>
      <c r="D5" s="91" t="s">
        <v>121</v>
      </c>
      <c r="E5" s="92" t="s">
        <v>122</v>
      </c>
      <c r="F5" s="93"/>
      <c r="G5" s="94"/>
      <c r="H5" s="94"/>
      <c r="I5" s="94"/>
      <c r="J5" s="94"/>
      <c r="K5" s="94"/>
      <c r="L5" s="95"/>
    </row>
    <row r="6" spans="1:12">
      <c r="A6" s="96" t="s">
        <v>123</v>
      </c>
      <c r="B6" s="97"/>
      <c r="C6" s="98"/>
      <c r="D6" s="99"/>
      <c r="E6" s="337" t="str">
        <f>[1]収支予算入力シート!E6</f>
        <v>積算根拠</v>
      </c>
      <c r="F6" s="338"/>
      <c r="G6" s="338"/>
      <c r="H6" s="338"/>
      <c r="I6" s="338"/>
      <c r="J6" s="338"/>
      <c r="K6" s="338"/>
      <c r="L6" s="339"/>
    </row>
    <row r="7" spans="1:12" ht="18.5" thickBot="1">
      <c r="A7" s="100">
        <f>収支予算入力シート!A10</f>
        <v>1355000</v>
      </c>
      <c r="B7" s="340">
        <f>収支予算入力シート!B10</f>
        <v>1160000</v>
      </c>
      <c r="C7" s="341"/>
      <c r="D7" s="100">
        <f>収支予算入力シート!D10</f>
        <v>195000</v>
      </c>
      <c r="E7" s="101" t="str">
        <f>[1]収支予算入力シート!E7</f>
        <v>【支出の部】</v>
      </c>
      <c r="F7" s="102">
        <f>[1]収支予算入力シート!F7</f>
        <v>0</v>
      </c>
      <c r="G7" s="333"/>
      <c r="H7" s="333"/>
      <c r="I7" s="333"/>
      <c r="J7" s="333"/>
      <c r="K7" s="333"/>
      <c r="L7" s="334"/>
    </row>
    <row r="8" spans="1:12">
      <c r="A8" s="90" t="s">
        <v>126</v>
      </c>
      <c r="B8" s="335" t="s">
        <v>184</v>
      </c>
      <c r="C8" s="336"/>
      <c r="D8" s="90" t="s">
        <v>185</v>
      </c>
      <c r="E8" s="101" t="str">
        <f>[1]収支予算入力シート!E8</f>
        <v>（内訳項目）</v>
      </c>
      <c r="F8" s="102">
        <f>[1]収支予算入力シート!F8</f>
        <v>0</v>
      </c>
      <c r="G8" s="333"/>
      <c r="H8" s="333"/>
      <c r="I8" s="333"/>
      <c r="J8" s="333"/>
      <c r="K8" s="333"/>
      <c r="L8" s="334"/>
    </row>
    <row r="9" spans="1:12" ht="18.5" thickBot="1">
      <c r="A9" s="103">
        <f>収支予算入力シート!A12</f>
        <v>928000</v>
      </c>
      <c r="B9" s="342">
        <f>収支予算入力シート!B12</f>
        <v>925000</v>
      </c>
      <c r="C9" s="343"/>
      <c r="D9" s="104">
        <f>収支予算入力シート!D12</f>
        <v>430000</v>
      </c>
      <c r="E9" s="101" t="str">
        <f>[1]収支予算入力シート!E9</f>
        <v>【交付対象経費】</v>
      </c>
      <c r="F9" s="102" t="str">
        <f>[1]収支予算入力シート!F9</f>
        <v>：</v>
      </c>
      <c r="G9" s="333"/>
      <c r="H9" s="333"/>
      <c r="I9" s="333"/>
      <c r="J9" s="333"/>
      <c r="K9" s="333"/>
      <c r="L9" s="334"/>
    </row>
    <row r="10" spans="1:12" ht="34" customHeight="1" thickBot="1">
      <c r="A10" s="56" t="s">
        <v>132</v>
      </c>
      <c r="B10" s="57"/>
      <c r="C10" s="58"/>
      <c r="D10" s="59"/>
      <c r="E10" s="101" t="str">
        <f>収支予算入力シート!E13</f>
        <v>雇用保険料</v>
      </c>
      <c r="F10" s="102" t="str">
        <f>[1]収支予算入力シート!F10</f>
        <v>：</v>
      </c>
      <c r="G10" s="333">
        <f>収支予算入力シート!G13</f>
        <v>0</v>
      </c>
      <c r="H10" s="333"/>
      <c r="I10" s="333"/>
      <c r="J10" s="333"/>
      <c r="K10" s="333"/>
      <c r="L10" s="334"/>
    </row>
    <row r="11" spans="1:12" ht="18.5" thickBot="1">
      <c r="A11" s="60" t="s">
        <v>134</v>
      </c>
      <c r="B11" s="61" t="s">
        <v>135</v>
      </c>
      <c r="C11" s="207" t="s">
        <v>124</v>
      </c>
      <c r="D11" s="208"/>
      <c r="E11" s="101" t="str">
        <f>収支予算入力シート!E14</f>
        <v>社会保険料</v>
      </c>
      <c r="F11" s="102" t="str">
        <f>[1]収支予算入力シート!F11</f>
        <v>：</v>
      </c>
      <c r="G11" s="333">
        <f>収支予算入力シート!G14</f>
        <v>0</v>
      </c>
      <c r="H11" s="333"/>
      <c r="I11" s="333"/>
      <c r="J11" s="333"/>
      <c r="K11" s="333"/>
      <c r="L11" s="334"/>
    </row>
    <row r="12" spans="1:12" ht="19" thickTop="1" thickBot="1">
      <c r="A12" s="105" t="s">
        <v>186</v>
      </c>
      <c r="B12" s="106">
        <f>収支予算入力シート!B15</f>
        <v>925000</v>
      </c>
      <c r="C12" s="331" t="str">
        <f>収支予算入力シート!C15</f>
        <v>那覇市頑張るマチグヮー等支援基金事業費補助金</v>
      </c>
      <c r="D12" s="332"/>
      <c r="E12" s="101" t="str">
        <f>収支予算入力シート!E15</f>
        <v>賃金</v>
      </c>
      <c r="F12" s="102" t="str">
        <f>[1]収支予算入力シート!F12</f>
        <v>：</v>
      </c>
      <c r="G12" s="333" t="str">
        <f>収支予算入力シート!G15</f>
        <v>1,200円×5H×10人＝60,000円</v>
      </c>
      <c r="H12" s="333"/>
      <c r="I12" s="333"/>
      <c r="J12" s="333"/>
      <c r="K12" s="333"/>
      <c r="L12" s="334"/>
    </row>
    <row r="13" spans="1:12" ht="19" thickTop="1" thickBot="1">
      <c r="A13" s="107" t="s">
        <v>187</v>
      </c>
      <c r="B13" s="108">
        <f>収支予算入力シート!B16</f>
        <v>430000</v>
      </c>
      <c r="C13" s="344">
        <f>収支予算入力シート!C16</f>
        <v>0</v>
      </c>
      <c r="D13" s="345"/>
      <c r="E13" s="101" t="str">
        <f>収支予算入力シート!E16</f>
        <v>報償金（謝礼金）</v>
      </c>
      <c r="F13" s="102" t="str">
        <f>[1]収支予算入力シート!F13</f>
        <v>：</v>
      </c>
      <c r="G13" s="333" t="str">
        <f>収支予算入力シート!G16</f>
        <v>演奏3万円、歌3万円、ダンス3万円、エイサー・獅子舞6万円</v>
      </c>
      <c r="H13" s="333"/>
      <c r="I13" s="333"/>
      <c r="J13" s="333"/>
      <c r="K13" s="333"/>
      <c r="L13" s="334"/>
    </row>
    <row r="14" spans="1:12" ht="22" customHeight="1" thickTop="1">
      <c r="A14" s="65" t="s">
        <v>141</v>
      </c>
      <c r="B14" s="109">
        <f>収支予算入力シート!B17</f>
        <v>330000</v>
      </c>
      <c r="C14" s="346" t="str">
        <f>収支予算入力シート!C17</f>
        <v>預貯金</v>
      </c>
      <c r="D14" s="347"/>
      <c r="E14" s="101">
        <f>収支予算入力シート!E17</f>
        <v>0</v>
      </c>
      <c r="F14" s="102" t="str">
        <f>[1]収支予算入力シート!F14</f>
        <v>：</v>
      </c>
      <c r="G14" s="333" t="str">
        <f>収支予算入力シート!G17</f>
        <v>旗頭3万円</v>
      </c>
      <c r="H14" s="333"/>
      <c r="I14" s="333"/>
      <c r="J14" s="333"/>
      <c r="K14" s="333"/>
      <c r="L14" s="334"/>
    </row>
    <row r="15" spans="1:12" ht="18.5" customHeight="1">
      <c r="A15" s="66" t="s">
        <v>143</v>
      </c>
      <c r="B15" s="110">
        <f>収支予算入力シート!B18</f>
        <v>0</v>
      </c>
      <c r="C15" s="348">
        <f>収支予算入力シート!C18</f>
        <v>0</v>
      </c>
      <c r="D15" s="349"/>
      <c r="E15" s="101" t="str">
        <f>収支予算入力シート!E18</f>
        <v>消耗品費</v>
      </c>
      <c r="F15" s="102" t="str">
        <f>[1]収支予算入力シート!F15</f>
        <v>：</v>
      </c>
      <c r="G15" s="333" t="str">
        <f>収支予算入力シート!G18</f>
        <v>ビニールシート、ガムテープ等3万円</v>
      </c>
      <c r="H15" s="333"/>
      <c r="I15" s="333"/>
      <c r="J15" s="333"/>
      <c r="K15" s="333"/>
      <c r="L15" s="334"/>
    </row>
    <row r="16" spans="1:12" ht="23.5" customHeight="1">
      <c r="A16" s="66" t="s">
        <v>145</v>
      </c>
      <c r="B16" s="110">
        <f>収支予算入力シート!B19</f>
        <v>100000</v>
      </c>
      <c r="C16" s="348" t="str">
        <f>収支予算入力シート!C19</f>
        <v>(株)△△、(株)〇〇他より100,000円</v>
      </c>
      <c r="D16" s="349"/>
      <c r="E16" s="101" t="str">
        <f>収支予算入力シート!E19</f>
        <v>印刷製本費</v>
      </c>
      <c r="F16" s="102" t="str">
        <f>[1]収支予算入力シート!F16</f>
        <v>：</v>
      </c>
      <c r="G16" s="333" t="str">
        <f>収支予算入力シート!G19</f>
        <v>ポスター・チラシ20万円、会場サイン2万円</v>
      </c>
      <c r="H16" s="333"/>
      <c r="I16" s="333"/>
      <c r="J16" s="333"/>
      <c r="K16" s="333"/>
      <c r="L16" s="334"/>
    </row>
    <row r="17" spans="1:12" ht="26.5" customHeight="1">
      <c r="A17" s="66" t="s">
        <v>147</v>
      </c>
      <c r="B17" s="110">
        <f>収支予算入力シート!B20</f>
        <v>0</v>
      </c>
      <c r="C17" s="348">
        <f>収支予算入力シート!C20</f>
        <v>0</v>
      </c>
      <c r="D17" s="349"/>
      <c r="E17" s="101" t="str">
        <f>収支予算入力シート!E20</f>
        <v>光熱水費及び燃料費</v>
      </c>
      <c r="F17" s="102" t="str">
        <f>[1]収支予算入力シート!F17</f>
        <v>：</v>
      </c>
      <c r="G17" s="333">
        <f>収支予算入力シート!G20</f>
        <v>0</v>
      </c>
      <c r="H17" s="333"/>
      <c r="I17" s="333"/>
      <c r="J17" s="333"/>
      <c r="K17" s="333"/>
      <c r="L17" s="334"/>
    </row>
    <row r="18" spans="1:12">
      <c r="A18" s="66" t="s">
        <v>149</v>
      </c>
      <c r="B18" s="110">
        <f>収支予算入力シート!B21</f>
        <v>0</v>
      </c>
      <c r="C18" s="348">
        <f>収支予算入力シート!C21</f>
        <v>0</v>
      </c>
      <c r="D18" s="349"/>
      <c r="E18" s="101" t="str">
        <f>収支予算入力シート!E21</f>
        <v>通信運搬費</v>
      </c>
      <c r="F18" s="102" t="str">
        <f>[1]収支予算入力シート!F18</f>
        <v>：</v>
      </c>
      <c r="G18" s="333">
        <f>収支予算入力シート!G21</f>
        <v>0</v>
      </c>
      <c r="H18" s="333"/>
      <c r="I18" s="333"/>
      <c r="J18" s="333"/>
      <c r="K18" s="333"/>
      <c r="L18" s="334"/>
    </row>
    <row r="19" spans="1:12">
      <c r="A19" s="66" t="s">
        <v>151</v>
      </c>
      <c r="B19" s="110">
        <f>収支予算入力シート!B22</f>
        <v>0</v>
      </c>
      <c r="C19" s="348">
        <f>収支予算入力シート!C22</f>
        <v>0</v>
      </c>
      <c r="D19" s="349"/>
      <c r="E19" s="101" t="str">
        <f>収支予算入力シート!E22</f>
        <v>手数料</v>
      </c>
      <c r="F19" s="102" t="str">
        <f>[1]収支予算入力シート!F19</f>
        <v>：</v>
      </c>
      <c r="G19" s="333" t="str">
        <f>収支予算入力シート!G22</f>
        <v>振込手数料1万円</v>
      </c>
      <c r="H19" s="333"/>
      <c r="I19" s="333"/>
      <c r="J19" s="333"/>
      <c r="K19" s="333"/>
      <c r="L19" s="334"/>
    </row>
    <row r="20" spans="1:12" ht="18.5" thickBot="1">
      <c r="A20" s="67" t="s">
        <v>153</v>
      </c>
      <c r="B20" s="110">
        <f>収支予算入力シート!B23</f>
        <v>0</v>
      </c>
      <c r="C20" s="350">
        <f>収支予算入力シート!C23</f>
        <v>0</v>
      </c>
      <c r="D20" s="351"/>
      <c r="E20" s="101" t="str">
        <f>収支予算入力シート!E23</f>
        <v>保険料</v>
      </c>
      <c r="F20" s="102" t="str">
        <f>[1]収支予算入力シート!F20</f>
        <v>：</v>
      </c>
      <c r="G20" s="333" t="str">
        <f>収支予算入力シート!G23</f>
        <v>傷害保険5万円、施設賠償保険2万円</v>
      </c>
      <c r="H20" s="333"/>
      <c r="I20" s="333"/>
      <c r="J20" s="333"/>
      <c r="K20" s="333"/>
      <c r="L20" s="334"/>
    </row>
    <row r="21" spans="1:12" ht="19" thickTop="1" thickBot="1">
      <c r="A21" s="111" t="s">
        <v>155</v>
      </c>
      <c r="B21" s="69">
        <f>SUM(B12:B13)</f>
        <v>1355000</v>
      </c>
      <c r="C21" s="217"/>
      <c r="D21" s="218"/>
      <c r="E21" s="101" t="str">
        <f>収支予算入力シート!E24</f>
        <v>広告宣伝費</v>
      </c>
      <c r="F21" s="102" t="str">
        <f>[1]収支予算入力シート!F21</f>
        <v>：</v>
      </c>
      <c r="G21" s="333" t="str">
        <f>収支予算入力シート!G24</f>
        <v>会場横断幕・のぼり　10万円</v>
      </c>
      <c r="H21" s="333"/>
      <c r="I21" s="333"/>
      <c r="J21" s="333"/>
      <c r="K21" s="333"/>
      <c r="L21" s="334"/>
    </row>
    <row r="22" spans="1:12" ht="18.5" thickBot="1">
      <c r="A22" s="70" t="s">
        <v>157</v>
      </c>
      <c r="B22" s="57"/>
      <c r="C22" s="57"/>
      <c r="D22" s="59"/>
      <c r="E22" s="101" t="str">
        <f>収支予算入力シート!E25</f>
        <v>委託料</v>
      </c>
      <c r="F22" s="102" t="str">
        <f>[1]収支予算入力シート!F22</f>
        <v>：</v>
      </c>
      <c r="G22" s="333" t="str">
        <f>収支予算入力シート!G25</f>
        <v>テント・テーブル等搬入　15万円、音響スタッフ（2人）7万円</v>
      </c>
      <c r="H22" s="333"/>
      <c r="I22" s="333"/>
      <c r="J22" s="333"/>
      <c r="K22" s="333"/>
      <c r="L22" s="334"/>
    </row>
    <row r="23" spans="1:12" ht="18.5" thickBot="1">
      <c r="A23" s="60" t="s">
        <v>159</v>
      </c>
      <c r="B23" s="71" t="s">
        <v>135</v>
      </c>
      <c r="C23" s="72" t="s">
        <v>160</v>
      </c>
      <c r="D23" s="60" t="s">
        <v>161</v>
      </c>
      <c r="E23" s="101">
        <f>収支予算入力シート!E26</f>
        <v>0</v>
      </c>
      <c r="F23" s="102" t="str">
        <f>[1]収支予算入力シート!F23</f>
        <v>：</v>
      </c>
      <c r="G23" s="333">
        <f>収支予算入力シート!G26</f>
        <v>0</v>
      </c>
      <c r="H23" s="333"/>
      <c r="I23" s="333"/>
      <c r="J23" s="333"/>
      <c r="K23" s="333"/>
      <c r="L23" s="334"/>
    </row>
    <row r="24" spans="1:12" ht="20" customHeight="1" thickTop="1" thickBot="1">
      <c r="A24" s="112" t="s">
        <v>162</v>
      </c>
      <c r="B24" s="113">
        <f>収支予算入力シート!B27</f>
        <v>1160000</v>
      </c>
      <c r="C24" s="75"/>
      <c r="D24" s="76"/>
      <c r="E24" s="101" t="str">
        <f>収支予算入力シート!E27</f>
        <v>使用料及び賃貸料</v>
      </c>
      <c r="F24" s="102" t="str">
        <f>[1]収支予算入力シート!F24</f>
        <v>：</v>
      </c>
      <c r="G24" s="333" t="str">
        <f>収支予算入力シート!G27</f>
        <v>音響設備レンタル7万円、テント・テーブル等　20万円</v>
      </c>
      <c r="H24" s="333"/>
      <c r="I24" s="333"/>
      <c r="J24" s="333"/>
      <c r="K24" s="333"/>
      <c r="L24" s="334"/>
    </row>
    <row r="25" spans="1:12" ht="18.5" customHeight="1" thickTop="1">
      <c r="A25" s="221" t="s">
        <v>164</v>
      </c>
      <c r="B25" s="352">
        <f>収支予算入力シート!B28</f>
        <v>0</v>
      </c>
      <c r="C25" s="66" t="s">
        <v>133</v>
      </c>
      <c r="D25" s="114">
        <f>収支予算入力シート!D28</f>
        <v>0</v>
      </c>
      <c r="E25" s="101">
        <f>収支予算入力シート!E28</f>
        <v>0</v>
      </c>
      <c r="F25" s="102" t="str">
        <f>[1]収支予算入力シート!F25</f>
        <v>：</v>
      </c>
      <c r="G25" s="333">
        <f>収支予算入力シート!G28</f>
        <v>0</v>
      </c>
      <c r="H25" s="333"/>
      <c r="I25" s="333"/>
      <c r="J25" s="333"/>
      <c r="K25" s="333"/>
      <c r="L25" s="334"/>
    </row>
    <row r="26" spans="1:12" ht="20.5" customHeight="1">
      <c r="A26" s="222"/>
      <c r="B26" s="224"/>
      <c r="C26" s="65" t="s">
        <v>136</v>
      </c>
      <c r="D26" s="114">
        <f>収支予算入力シート!D29</f>
        <v>0</v>
      </c>
      <c r="E26" s="101" t="str">
        <f>収支予算入力シート!E29</f>
        <v>原材料費</v>
      </c>
      <c r="F26" s="102" t="str">
        <f>[1]収支予算入力シート!F26</f>
        <v>：</v>
      </c>
      <c r="G26" s="333">
        <f>収支予算入力シート!G29</f>
        <v>0</v>
      </c>
      <c r="H26" s="333"/>
      <c r="I26" s="333"/>
      <c r="J26" s="333"/>
      <c r="K26" s="333"/>
      <c r="L26" s="334"/>
    </row>
    <row r="27" spans="1:12">
      <c r="A27" s="77" t="s">
        <v>166</v>
      </c>
      <c r="B27" s="78">
        <f>収支予算入力シート!B30</f>
        <v>60000</v>
      </c>
      <c r="C27" s="77" t="s">
        <v>138</v>
      </c>
      <c r="D27" s="114">
        <f>収支予算入力シート!D30</f>
        <v>60000</v>
      </c>
      <c r="E27" s="101" t="str">
        <f>収支予算入力シート!E30</f>
        <v>備品購入費</v>
      </c>
      <c r="F27" s="102" t="str">
        <f>[1]収支予算入力シート!F27</f>
        <v>：</v>
      </c>
      <c r="G27" s="333">
        <f>収支予算入力シート!G30</f>
        <v>0</v>
      </c>
      <c r="H27" s="333"/>
      <c r="I27" s="333"/>
      <c r="J27" s="333"/>
      <c r="K27" s="333"/>
      <c r="L27" s="334"/>
    </row>
    <row r="28" spans="1:12">
      <c r="A28" s="66" t="s">
        <v>168</v>
      </c>
      <c r="B28" s="78">
        <f>収支予算入力シート!B31</f>
        <v>180000</v>
      </c>
      <c r="C28" s="77" t="s">
        <v>140</v>
      </c>
      <c r="D28" s="114">
        <f>収支予算入力シート!D31</f>
        <v>180000</v>
      </c>
      <c r="E28" s="101" t="str">
        <f>収支予算入力シート!E31</f>
        <v>その他経費</v>
      </c>
      <c r="F28" s="102" t="str">
        <f>[1]収支予算入力シート!F28</f>
        <v>：</v>
      </c>
      <c r="G28" s="333">
        <f>収支予算入力シート!G31</f>
        <v>0</v>
      </c>
      <c r="H28" s="333"/>
      <c r="I28" s="333"/>
      <c r="J28" s="333"/>
      <c r="K28" s="333"/>
      <c r="L28" s="334"/>
    </row>
    <row r="29" spans="1:12">
      <c r="A29" s="65" t="s">
        <v>170</v>
      </c>
      <c r="B29" s="78">
        <f>収支予算入力シート!B32</f>
        <v>0</v>
      </c>
      <c r="C29" s="77" t="s">
        <v>142</v>
      </c>
      <c r="D29" s="114">
        <f>収支予算入力シート!D32</f>
        <v>0</v>
      </c>
      <c r="E29" s="101">
        <f>収支予算入力シート!E32</f>
        <v>0</v>
      </c>
      <c r="F29" s="102" t="str">
        <f>[1]収支予算入力シート!F29</f>
        <v>：</v>
      </c>
      <c r="G29" s="333">
        <f>収支予算入力シート!G32</f>
        <v>0</v>
      </c>
      <c r="H29" s="333"/>
      <c r="I29" s="333"/>
      <c r="J29" s="333"/>
      <c r="K29" s="333"/>
      <c r="L29" s="334"/>
    </row>
    <row r="30" spans="1:12">
      <c r="A30" s="221" t="s">
        <v>171</v>
      </c>
      <c r="B30" s="223">
        <f>収支予算入力シート!B33</f>
        <v>250000</v>
      </c>
      <c r="C30" s="77" t="s">
        <v>144</v>
      </c>
      <c r="D30" s="114">
        <f>収支予算入力シート!D33</f>
        <v>30000</v>
      </c>
      <c r="E30" s="101" t="str">
        <f>収支予算入力シート!E33</f>
        <v>【交付対象外経費】</v>
      </c>
      <c r="F30" s="102" t="str">
        <f>[1]収支予算入力シート!F30</f>
        <v>：</v>
      </c>
      <c r="G30" s="333">
        <f>収支予算入力シート!G33</f>
        <v>0</v>
      </c>
      <c r="H30" s="333"/>
      <c r="I30" s="333"/>
      <c r="J30" s="333"/>
      <c r="K30" s="333"/>
      <c r="L30" s="334"/>
    </row>
    <row r="31" spans="1:12">
      <c r="A31" s="219"/>
      <c r="B31" s="220"/>
      <c r="C31" s="66" t="s">
        <v>146</v>
      </c>
      <c r="D31" s="114">
        <f>収支予算入力シート!D34</f>
        <v>220000</v>
      </c>
      <c r="E31" s="101" t="str">
        <f>収支予算入力シート!E34</f>
        <v>賃金（差額）</v>
      </c>
      <c r="F31" s="102" t="str">
        <f>[1]収支予算入力シート!F31</f>
        <v>：</v>
      </c>
      <c r="G31" s="333" t="str">
        <f>収支予算入力シート!G34</f>
        <v>人件費1,500円のうち差額300円×5Ｈ×10人＝15,000円</v>
      </c>
      <c r="H31" s="333"/>
      <c r="I31" s="333"/>
      <c r="J31" s="333"/>
      <c r="K31" s="333"/>
      <c r="L31" s="334"/>
    </row>
    <row r="32" spans="1:12">
      <c r="A32" s="222"/>
      <c r="B32" s="224"/>
      <c r="C32" s="80" t="s">
        <v>172</v>
      </c>
      <c r="D32" s="114">
        <f>収支予算入力シート!D35</f>
        <v>0</v>
      </c>
      <c r="E32" s="101" t="str">
        <f>収支予算入力シート!E35</f>
        <v>報償費（差額）</v>
      </c>
      <c r="F32" s="102" t="str">
        <f>[1]収支予算入力シート!F32</f>
        <v>：</v>
      </c>
      <c r="G32" s="333" t="str">
        <f>収支予算入力シート!G35</f>
        <v>演奏2万円、ダンス2万円、エイサー・獅子舞4万円、旗頭2万円</v>
      </c>
      <c r="H32" s="333"/>
      <c r="I32" s="333"/>
      <c r="J32" s="333"/>
      <c r="K32" s="333"/>
      <c r="L32" s="334"/>
    </row>
    <row r="33" spans="1:12">
      <c r="A33" s="221" t="s">
        <v>173</v>
      </c>
      <c r="B33" s="223">
        <f>収支予算入力シート!B36</f>
        <v>180000</v>
      </c>
      <c r="C33" s="66" t="s">
        <v>150</v>
      </c>
      <c r="D33" s="114">
        <f>収支予算入力シート!D36</f>
        <v>0</v>
      </c>
      <c r="E33" s="101" t="str">
        <f>収支予算入力シート!E36</f>
        <v>食糧費</v>
      </c>
      <c r="F33" s="102" t="str">
        <f>[1]収支予算入力シート!F33</f>
        <v>：</v>
      </c>
      <c r="G33" s="333" t="str">
        <f>収支予算入力シート!G36</f>
        <v>スタッフ飲料・弁当　80000円</v>
      </c>
      <c r="H33" s="333"/>
      <c r="I33" s="333"/>
      <c r="J33" s="333"/>
      <c r="K33" s="333"/>
      <c r="L33" s="334"/>
    </row>
    <row r="34" spans="1:12">
      <c r="A34" s="219"/>
      <c r="B34" s="220"/>
      <c r="C34" s="65" t="s">
        <v>152</v>
      </c>
      <c r="D34" s="114">
        <f>収支予算入力シート!D37</f>
        <v>10000</v>
      </c>
      <c r="E34" s="101">
        <f>収支予算入力シート!E37</f>
        <v>0</v>
      </c>
      <c r="F34" s="102" t="str">
        <f>[1]収支予算入力シート!F34</f>
        <v>：</v>
      </c>
      <c r="G34" s="333">
        <f>収支予算入力シート!G37</f>
        <v>0</v>
      </c>
      <c r="H34" s="333"/>
      <c r="I34" s="333"/>
      <c r="J34" s="333"/>
      <c r="K34" s="333"/>
      <c r="L34" s="334"/>
    </row>
    <row r="35" spans="1:12">
      <c r="A35" s="219"/>
      <c r="B35" s="220"/>
      <c r="C35" s="65" t="s">
        <v>154</v>
      </c>
      <c r="D35" s="114">
        <f>収支予算入力シート!D38</f>
        <v>70000</v>
      </c>
      <c r="E35" s="101">
        <f>収支予算入力シート!E38</f>
        <v>0</v>
      </c>
      <c r="F35" s="102" t="str">
        <f>[1]収支予算入力シート!F35</f>
        <v>：</v>
      </c>
      <c r="G35" s="333">
        <f>収支予算入力シート!G38</f>
        <v>0</v>
      </c>
      <c r="H35" s="333"/>
      <c r="I35" s="333"/>
      <c r="J35" s="333"/>
      <c r="K35" s="333"/>
      <c r="L35" s="334"/>
    </row>
    <row r="36" spans="1:12">
      <c r="A36" s="222"/>
      <c r="B36" s="224"/>
      <c r="C36" s="77" t="s">
        <v>156</v>
      </c>
      <c r="D36" s="114">
        <f>収支予算入力シート!D39</f>
        <v>100000</v>
      </c>
      <c r="E36" s="101">
        <f>収支予算入力シート!E39</f>
        <v>0</v>
      </c>
      <c r="F36" s="102" t="str">
        <f>[1]収支予算入力シート!F36</f>
        <v>：</v>
      </c>
      <c r="G36" s="333">
        <f>収支予算入力シート!G39</f>
        <v>0</v>
      </c>
      <c r="H36" s="333"/>
      <c r="I36" s="333"/>
      <c r="J36" s="333"/>
      <c r="K36" s="333"/>
      <c r="L36" s="334"/>
    </row>
    <row r="37" spans="1:12">
      <c r="A37" s="77" t="s">
        <v>174</v>
      </c>
      <c r="B37" s="78">
        <f>収支予算入力シート!B40</f>
        <v>220000</v>
      </c>
      <c r="C37" s="66" t="s">
        <v>158</v>
      </c>
      <c r="D37" s="114">
        <f>収支予算入力シート!D40</f>
        <v>220000</v>
      </c>
      <c r="E37" s="101">
        <f>収支予算入力シート!E40</f>
        <v>0</v>
      </c>
      <c r="F37" s="102" t="str">
        <f>[1]収支予算入力シート!F37</f>
        <v>：</v>
      </c>
      <c r="G37" s="333">
        <f>収支予算入力シート!G40</f>
        <v>0</v>
      </c>
      <c r="H37" s="333"/>
      <c r="I37" s="333"/>
      <c r="J37" s="333"/>
      <c r="K37" s="333"/>
      <c r="L37" s="334"/>
    </row>
    <row r="38" spans="1:12" ht="28" customHeight="1">
      <c r="A38" s="77" t="s">
        <v>175</v>
      </c>
      <c r="B38" s="79">
        <f>収支予算入力シート!B41</f>
        <v>270000</v>
      </c>
      <c r="C38" s="65" t="s">
        <v>163</v>
      </c>
      <c r="D38" s="114">
        <f>収支予算入力シート!D41</f>
        <v>270000</v>
      </c>
      <c r="E38" s="101">
        <f>収支予算入力シート!E41</f>
        <v>0</v>
      </c>
      <c r="F38" s="102" t="str">
        <f>[1]収支予算入力シート!F38</f>
        <v>：</v>
      </c>
      <c r="G38" s="333">
        <f>収支予算入力シート!G41</f>
        <v>0</v>
      </c>
      <c r="H38" s="333"/>
      <c r="I38" s="333"/>
      <c r="J38" s="333"/>
      <c r="K38" s="333"/>
      <c r="L38" s="334"/>
    </row>
    <row r="39" spans="1:12">
      <c r="A39" s="66" t="s">
        <v>176</v>
      </c>
      <c r="B39" s="81">
        <f>収支予算入力シート!B42</f>
        <v>0</v>
      </c>
      <c r="C39" s="77" t="s">
        <v>177</v>
      </c>
      <c r="D39" s="114">
        <f>収支予算入力シート!D42</f>
        <v>0</v>
      </c>
      <c r="E39" s="101">
        <f>収支予算入力シート!E42</f>
        <v>0</v>
      </c>
      <c r="F39" s="102" t="str">
        <f>[1]収支予算入力シート!F39</f>
        <v>：</v>
      </c>
      <c r="G39" s="333">
        <f>収支予算入力シート!G42</f>
        <v>0</v>
      </c>
      <c r="H39" s="333"/>
      <c r="I39" s="333"/>
      <c r="J39" s="333"/>
      <c r="K39" s="333"/>
      <c r="L39" s="334"/>
    </row>
    <row r="40" spans="1:12">
      <c r="A40" s="77" t="s">
        <v>178</v>
      </c>
      <c r="B40" s="78">
        <f>収支予算入力シート!B43</f>
        <v>0</v>
      </c>
      <c r="C40" s="77" t="s">
        <v>179</v>
      </c>
      <c r="D40" s="114">
        <f>収支予算入力シート!D43</f>
        <v>0</v>
      </c>
      <c r="E40" s="101">
        <f>収支予算入力シート!E43</f>
        <v>0</v>
      </c>
      <c r="F40" s="102" t="str">
        <f>[1]収支予算入力シート!F40</f>
        <v>：</v>
      </c>
      <c r="G40" s="333">
        <f>収支予算入力シート!G43</f>
        <v>0</v>
      </c>
      <c r="H40" s="333"/>
      <c r="I40" s="333"/>
      <c r="J40" s="333"/>
      <c r="K40" s="333"/>
      <c r="L40" s="334"/>
    </row>
    <row r="41" spans="1:12">
      <c r="A41" s="77" t="s">
        <v>180</v>
      </c>
      <c r="B41" s="79">
        <f>収支予算入力シート!B44</f>
        <v>0</v>
      </c>
      <c r="C41" s="66" t="s">
        <v>167</v>
      </c>
      <c r="D41" s="114">
        <f>収支予算入力シート!D44</f>
        <v>0</v>
      </c>
      <c r="E41" s="101">
        <f>収支予算入力シート!E44</f>
        <v>0</v>
      </c>
      <c r="F41" s="102" t="str">
        <f>[1]収支予算入力シート!F41</f>
        <v>：</v>
      </c>
      <c r="G41" s="333">
        <f>収支予算入力シート!G44</f>
        <v>0</v>
      </c>
      <c r="H41" s="333"/>
      <c r="I41" s="333"/>
      <c r="J41" s="333"/>
      <c r="K41" s="333"/>
      <c r="L41" s="334"/>
    </row>
    <row r="42" spans="1:12" ht="18.5" thickBot="1">
      <c r="A42" s="67" t="s">
        <v>181</v>
      </c>
      <c r="B42" s="82">
        <f>収支予算入力シート!B45</f>
        <v>0</v>
      </c>
      <c r="C42" s="65" t="s">
        <v>169</v>
      </c>
      <c r="D42" s="115">
        <f>収支予算入力シート!D45</f>
        <v>0</v>
      </c>
      <c r="E42" s="101">
        <f>収支予算入力シート!E45</f>
        <v>0</v>
      </c>
      <c r="F42" s="102" t="str">
        <f>[1]収支予算入力シート!F42</f>
        <v>：</v>
      </c>
      <c r="G42" s="333">
        <f>収支予算入力シート!G45</f>
        <v>0</v>
      </c>
      <c r="H42" s="333"/>
      <c r="I42" s="333"/>
      <c r="J42" s="333"/>
      <c r="K42" s="333"/>
      <c r="L42" s="334"/>
    </row>
    <row r="43" spans="1:12" ht="19" thickTop="1" thickBot="1">
      <c r="A43" s="116" t="s">
        <v>182</v>
      </c>
      <c r="B43" s="117">
        <f>D43</f>
        <v>195000</v>
      </c>
      <c r="C43" s="85"/>
      <c r="D43" s="118">
        <f>収支予算入力シート!D46</f>
        <v>195000</v>
      </c>
      <c r="E43" s="101">
        <f>収支予算入力シート!E46</f>
        <v>0</v>
      </c>
      <c r="F43" s="102" t="str">
        <f>[1]収支予算入力シート!F43</f>
        <v>：</v>
      </c>
      <c r="G43" s="333">
        <f>収支予算入力シート!G46</f>
        <v>0</v>
      </c>
      <c r="H43" s="333"/>
      <c r="I43" s="333"/>
      <c r="J43" s="333"/>
      <c r="K43" s="333"/>
      <c r="L43" s="334"/>
    </row>
    <row r="44" spans="1:12" ht="19" thickTop="1" thickBot="1">
      <c r="A44" s="119" t="s">
        <v>183</v>
      </c>
      <c r="B44" s="120">
        <f>SUM(B25:B43)</f>
        <v>1355000</v>
      </c>
      <c r="C44" s="88"/>
      <c r="D44" s="89"/>
      <c r="E44" s="121"/>
      <c r="F44" s="122">
        <f>[1]収支予算入力シート!F44</f>
        <v>0</v>
      </c>
      <c r="G44" s="353"/>
      <c r="H44" s="353"/>
      <c r="I44" s="353"/>
      <c r="J44" s="353"/>
      <c r="K44" s="353"/>
      <c r="L44" s="354"/>
    </row>
  </sheetData>
  <protectedRanges>
    <protectedRange sqref="B12:B20" name="範囲1_1_2"/>
    <protectedRange sqref="D25:D43" name="範囲2_1_2"/>
  </protectedRanges>
  <mergeCells count="61">
    <mergeCell ref="G43:L43"/>
    <mergeCell ref="G44:L44"/>
    <mergeCell ref="G37:L37"/>
    <mergeCell ref="G38:L38"/>
    <mergeCell ref="G39:L39"/>
    <mergeCell ref="G40:L40"/>
    <mergeCell ref="G41:L41"/>
    <mergeCell ref="G42:L42"/>
    <mergeCell ref="A33:A36"/>
    <mergeCell ref="B33:B36"/>
    <mergeCell ref="G33:L33"/>
    <mergeCell ref="G34:L34"/>
    <mergeCell ref="G35:L35"/>
    <mergeCell ref="G36:L36"/>
    <mergeCell ref="G27:L27"/>
    <mergeCell ref="G28:L28"/>
    <mergeCell ref="G29:L29"/>
    <mergeCell ref="A30:A32"/>
    <mergeCell ref="B30:B32"/>
    <mergeCell ref="G30:L30"/>
    <mergeCell ref="G31:L31"/>
    <mergeCell ref="G32:L32"/>
    <mergeCell ref="G22:L22"/>
    <mergeCell ref="G23:L23"/>
    <mergeCell ref="G24:L24"/>
    <mergeCell ref="A25:A26"/>
    <mergeCell ref="B25:B26"/>
    <mergeCell ref="G25:L25"/>
    <mergeCell ref="G26:L26"/>
    <mergeCell ref="C19:D19"/>
    <mergeCell ref="G19:L19"/>
    <mergeCell ref="C20:D20"/>
    <mergeCell ref="G20:L20"/>
    <mergeCell ref="C21:D21"/>
    <mergeCell ref="G21:L21"/>
    <mergeCell ref="C16:D16"/>
    <mergeCell ref="G16:L16"/>
    <mergeCell ref="C17:D17"/>
    <mergeCell ref="G17:L17"/>
    <mergeCell ref="C18:D18"/>
    <mergeCell ref="G18:L18"/>
    <mergeCell ref="C13:D13"/>
    <mergeCell ref="G13:L13"/>
    <mergeCell ref="C14:D14"/>
    <mergeCell ref="G14:L14"/>
    <mergeCell ref="C15:D15"/>
    <mergeCell ref="G15:L15"/>
    <mergeCell ref="C12:D12"/>
    <mergeCell ref="G12:L12"/>
    <mergeCell ref="A2:D2"/>
    <mergeCell ref="B5:C5"/>
    <mergeCell ref="E6:L6"/>
    <mergeCell ref="B7:C7"/>
    <mergeCell ref="G7:L7"/>
    <mergeCell ref="B8:C8"/>
    <mergeCell ref="G8:L8"/>
    <mergeCell ref="B9:C9"/>
    <mergeCell ref="G9:L9"/>
    <mergeCell ref="G10:L10"/>
    <mergeCell ref="C11:D11"/>
    <mergeCell ref="G11:L11"/>
  </mergeCells>
  <phoneticPr fontId="1"/>
  <conditionalFormatting sqref="E5:L6 E7:G44">
    <cfRule type="cellIs" dxfId="4" priority="4" operator="between">
      <formula>0</formula>
      <formula>0</formula>
    </cfRule>
  </conditionalFormatting>
  <conditionalFormatting sqref="B21">
    <cfRule type="cellIs" dxfId="3" priority="3" operator="notEqual">
      <formula>$B$44</formula>
    </cfRule>
  </conditionalFormatting>
  <conditionalFormatting sqref="B44">
    <cfRule type="cellIs" dxfId="2" priority="2" operator="notEqual">
      <formula>$B$21</formula>
    </cfRule>
  </conditionalFormatting>
  <conditionalFormatting sqref="A1:L44">
    <cfRule type="cellIs" dxfId="1" priority="1" operator="equal">
      <formula>0</formula>
    </cfRule>
  </conditionalFormatting>
  <pageMargins left="0.7" right="0.7" top="0.75" bottom="0.75" header="0.3" footer="0.3"/>
  <pageSetup paperSize="9" orientation="portrait" verticalDpi="0"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E36"/>
  <sheetViews>
    <sheetView topLeftCell="A7" workbookViewId="0">
      <selection activeCell="C16" sqref="C16"/>
    </sheetView>
  </sheetViews>
  <sheetFormatPr defaultRowHeight="18"/>
  <cols>
    <col min="1" max="1" width="5.58203125" customWidth="1"/>
    <col min="2" max="2" width="13.4140625" customWidth="1"/>
    <col min="3" max="3" width="18.33203125" customWidth="1"/>
    <col min="4" max="4" width="14.75" customWidth="1"/>
    <col min="5" max="5" width="24.33203125" customWidth="1"/>
  </cols>
  <sheetData>
    <row r="1" spans="2:5">
      <c r="B1" s="6" t="s">
        <v>104</v>
      </c>
    </row>
    <row r="2" spans="2:5">
      <c r="B2" s="14"/>
    </row>
    <row r="3" spans="2:5">
      <c r="B3" s="281" t="s">
        <v>105</v>
      </c>
      <c r="C3" s="281"/>
      <c r="D3" s="281"/>
      <c r="E3" s="281"/>
    </row>
    <row r="4" spans="2:5" ht="18.5" thickBot="1">
      <c r="B4" s="16"/>
    </row>
    <row r="5" spans="2:5" ht="37.5" customHeight="1" thickBot="1">
      <c r="B5" s="29" t="s">
        <v>1</v>
      </c>
      <c r="C5" s="355" t="str">
        <f>事業概要入力シート!C6</f>
        <v>○○商店街振興組合</v>
      </c>
      <c r="D5" s="356"/>
      <c r="E5" s="357"/>
    </row>
    <row r="6" spans="2:5">
      <c r="B6" s="289" t="s">
        <v>11</v>
      </c>
      <c r="C6" s="30" t="s">
        <v>106</v>
      </c>
      <c r="D6" s="31" t="str">
        <f>事業概要入力シート!C7</f>
        <v>900-8585</v>
      </c>
      <c r="E6" s="32"/>
    </row>
    <row r="7" spans="2:5">
      <c r="B7" s="311"/>
      <c r="C7" s="358" t="str">
        <f>事業概要入力シート!C8</f>
        <v>那覇市那覇市泉崎1-1-1</v>
      </c>
      <c r="D7" s="359"/>
      <c r="E7" s="360"/>
    </row>
    <row r="8" spans="2:5">
      <c r="B8" s="311"/>
      <c r="C8" s="358"/>
      <c r="D8" s="359"/>
      <c r="E8" s="360"/>
    </row>
    <row r="9" spans="2:5">
      <c r="B9" s="311"/>
      <c r="C9" s="33" t="s">
        <v>107</v>
      </c>
      <c r="D9" s="282" t="str">
        <f>事業概要入力シート!C9</f>
        <v>098-867-5260</v>
      </c>
      <c r="E9" s="361"/>
    </row>
    <row r="10" spans="2:5">
      <c r="B10" s="311"/>
      <c r="C10" s="33" t="s">
        <v>108</v>
      </c>
      <c r="D10" s="282" t="str">
        <f>事業概要入力シート!C10</f>
        <v>098-863-1752</v>
      </c>
      <c r="E10" s="361"/>
    </row>
    <row r="11" spans="2:5" ht="18.5" thickBot="1">
      <c r="B11" s="290"/>
      <c r="C11" s="21" t="s">
        <v>109</v>
      </c>
      <c r="D11" s="362" t="str">
        <f>事業概要入力シート!C11</f>
        <v>K-NAHA001＠city.naha.lg.jp</v>
      </c>
      <c r="E11" s="363"/>
    </row>
    <row r="12" spans="2:5">
      <c r="B12" s="18" t="s">
        <v>110</v>
      </c>
      <c r="C12" s="19" t="s">
        <v>111</v>
      </c>
      <c r="D12" s="370" t="str">
        <f>事業概要入力シート!C12</f>
        <v>理事長</v>
      </c>
      <c r="E12" s="371"/>
    </row>
    <row r="13" spans="2:5" ht="18.5" thickBot="1">
      <c r="B13" s="20" t="s">
        <v>112</v>
      </c>
      <c r="C13" s="21" t="s">
        <v>113</v>
      </c>
      <c r="D13" s="372" t="str">
        <f>事業概要入力シート!C13</f>
        <v>知念〇〇</v>
      </c>
      <c r="E13" s="373"/>
    </row>
    <row r="14" spans="2:5">
      <c r="B14" s="289" t="s">
        <v>18</v>
      </c>
      <c r="C14" s="374">
        <f>事業概要入力シート!C14</f>
        <v>41730</v>
      </c>
      <c r="D14" s="34" t="s">
        <v>114</v>
      </c>
      <c r="E14" s="376">
        <f>事業概要入力シート!C15</f>
        <v>50</v>
      </c>
    </row>
    <row r="15" spans="2:5" ht="18.5" thickBot="1">
      <c r="B15" s="290"/>
      <c r="C15" s="375"/>
      <c r="D15" s="35" t="s">
        <v>115</v>
      </c>
      <c r="E15" s="377"/>
    </row>
    <row r="16" spans="2:5" ht="29.5" customHeight="1" thickBot="1">
      <c r="B16" s="20" t="s">
        <v>21</v>
      </c>
      <c r="C16" s="36">
        <f>事業概要入力シート!C16</f>
        <v>60</v>
      </c>
      <c r="D16" s="36" t="s">
        <v>23</v>
      </c>
      <c r="E16" s="36">
        <f>事業概要入力シート!C17</f>
        <v>10</v>
      </c>
    </row>
    <row r="17" spans="2:5">
      <c r="B17" s="289" t="s">
        <v>25</v>
      </c>
      <c r="C17" s="364" t="str">
        <f>事業概要入力シート!C18</f>
        <v>通りで商売をする店舗で協力して誘客に取り組み、街の活性に取り組む</v>
      </c>
      <c r="D17" s="365"/>
      <c r="E17" s="366"/>
    </row>
    <row r="18" spans="2:5">
      <c r="B18" s="311"/>
      <c r="C18" s="367"/>
      <c r="D18" s="368"/>
      <c r="E18" s="361"/>
    </row>
    <row r="19" spans="2:5">
      <c r="B19" s="311"/>
      <c r="C19" s="367"/>
      <c r="D19" s="368"/>
      <c r="E19" s="361"/>
    </row>
    <row r="20" spans="2:5">
      <c r="B20" s="311"/>
      <c r="C20" s="367"/>
      <c r="D20" s="368"/>
      <c r="E20" s="361"/>
    </row>
    <row r="21" spans="2:5">
      <c r="B21" s="311"/>
      <c r="C21" s="367"/>
      <c r="D21" s="368"/>
      <c r="E21" s="361"/>
    </row>
    <row r="22" spans="2:5">
      <c r="B22" s="311"/>
      <c r="C22" s="367"/>
      <c r="D22" s="368"/>
      <c r="E22" s="361"/>
    </row>
    <row r="23" spans="2:5" ht="5.5" customHeight="1" thickBot="1">
      <c r="B23" s="290"/>
      <c r="C23" s="369"/>
      <c r="D23" s="362"/>
      <c r="E23" s="363"/>
    </row>
    <row r="24" spans="2:5">
      <c r="B24" s="289" t="s">
        <v>27</v>
      </c>
      <c r="C24" s="364" t="str">
        <f>事業概要入力シート!C19</f>
        <v xml:space="preserve">○カメラ増設事業
（H27年度　那覇市頑張るマチグヮー支援基金補助事業）
・○○事業
（H28年度　那覇市頑張るマチグヮー支援基金補助事業）
・○○祭り2019
（H31年度　那覇市頑張るマチグヮー支援基金補助事業）
・○○プロジェクト
（令和元年度　那覇市商店街新型コロナウイルス感染症対策支援事業）
・○○フェスタ
（令和3年度　那覇市頑張るマチグヮー支援基金補助事業）
・○○キャンペーン
（令和3年度　那覇市商店街誘客促進事業補助金）
・○○フェア
（令和4年度　那覇市頑張るマチグヮー支援基金補助金）
</v>
      </c>
      <c r="D24" s="365"/>
      <c r="E24" s="366"/>
    </row>
    <row r="25" spans="2:5">
      <c r="B25" s="311"/>
      <c r="C25" s="367"/>
      <c r="D25" s="368"/>
      <c r="E25" s="361"/>
    </row>
    <row r="26" spans="2:5">
      <c r="B26" s="311"/>
      <c r="C26" s="367"/>
      <c r="D26" s="368"/>
      <c r="E26" s="361"/>
    </row>
    <row r="27" spans="2:5">
      <c r="B27" s="311"/>
      <c r="C27" s="367"/>
      <c r="D27" s="368"/>
      <c r="E27" s="361"/>
    </row>
    <row r="28" spans="2:5">
      <c r="B28" s="311"/>
      <c r="C28" s="367"/>
      <c r="D28" s="368"/>
      <c r="E28" s="361"/>
    </row>
    <row r="29" spans="2:5">
      <c r="B29" s="311"/>
      <c r="C29" s="367"/>
      <c r="D29" s="368"/>
      <c r="E29" s="361"/>
    </row>
    <row r="30" spans="2:5">
      <c r="B30" s="311"/>
      <c r="C30" s="367"/>
      <c r="D30" s="368"/>
      <c r="E30" s="361"/>
    </row>
    <row r="31" spans="2:5">
      <c r="B31" s="311"/>
      <c r="C31" s="367"/>
      <c r="D31" s="368"/>
      <c r="E31" s="361"/>
    </row>
    <row r="32" spans="2:5">
      <c r="B32" s="311"/>
      <c r="C32" s="367"/>
      <c r="D32" s="368"/>
      <c r="E32" s="361"/>
    </row>
    <row r="33" spans="2:5">
      <c r="B33" s="311"/>
      <c r="C33" s="367"/>
      <c r="D33" s="368"/>
      <c r="E33" s="361"/>
    </row>
    <row r="34" spans="2:5">
      <c r="B34" s="311"/>
      <c r="C34" s="367"/>
      <c r="D34" s="368"/>
      <c r="E34" s="361"/>
    </row>
    <row r="35" spans="2:5">
      <c r="B35" s="311"/>
      <c r="C35" s="367"/>
      <c r="D35" s="368"/>
      <c r="E35" s="361"/>
    </row>
    <row r="36" spans="2:5" ht="9.5" customHeight="1" thickBot="1">
      <c r="B36" s="290"/>
      <c r="C36" s="369"/>
      <c r="D36" s="362"/>
      <c r="E36" s="363"/>
    </row>
  </sheetData>
  <mergeCells count="16">
    <mergeCell ref="B24:B36"/>
    <mergeCell ref="C24:E36"/>
    <mergeCell ref="D12:E12"/>
    <mergeCell ref="D13:E13"/>
    <mergeCell ref="B14:B15"/>
    <mergeCell ref="C14:C15"/>
    <mergeCell ref="E14:E15"/>
    <mergeCell ref="B17:B23"/>
    <mergeCell ref="C17:E23"/>
    <mergeCell ref="B3:E3"/>
    <mergeCell ref="C5:E5"/>
    <mergeCell ref="B6:B11"/>
    <mergeCell ref="C7:E8"/>
    <mergeCell ref="D9:E9"/>
    <mergeCell ref="D10:E10"/>
    <mergeCell ref="D11:E11"/>
  </mergeCells>
  <phoneticPr fontId="1"/>
  <conditionalFormatting sqref="C5:E5 C7:E8 E14 C14:C16 C17:E36 D9:E10 D12:E13 E16">
    <cfRule type="containsBlanks" dxfId="0" priority="1">
      <formula>LEN(TRIM(C5))=0</formula>
    </cfRule>
  </conditionalFormatting>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7"/>
  <sheetViews>
    <sheetView topLeftCell="A7" workbookViewId="0">
      <selection activeCell="S31" sqref="S31"/>
    </sheetView>
  </sheetViews>
  <sheetFormatPr defaultRowHeight="18"/>
  <sheetData>
    <row r="1" spans="1:8">
      <c r="A1" s="321" t="s">
        <v>199</v>
      </c>
      <c r="B1" s="321"/>
      <c r="C1" s="321"/>
      <c r="D1" s="321"/>
      <c r="E1" s="321"/>
      <c r="F1" s="321"/>
      <c r="G1" s="321"/>
      <c r="H1" s="321"/>
    </row>
    <row r="2" spans="1:8">
      <c r="A2" s="281"/>
      <c r="B2" s="281"/>
    </row>
    <row r="3" spans="1:8">
      <c r="A3" s="379" t="s">
        <v>200</v>
      </c>
      <c r="B3" s="379"/>
      <c r="C3" s="379"/>
      <c r="D3" s="379"/>
      <c r="E3" s="379"/>
      <c r="F3" s="379"/>
      <c r="G3" s="379"/>
      <c r="H3" s="379"/>
    </row>
    <row r="4" spans="1:8">
      <c r="A4" s="380"/>
      <c r="B4" s="380"/>
      <c r="C4" s="123"/>
      <c r="D4" s="123"/>
      <c r="E4" s="123"/>
      <c r="F4" s="123"/>
      <c r="G4" s="123"/>
      <c r="H4" s="123"/>
    </row>
    <row r="5" spans="1:8">
      <c r="A5" s="378" t="s">
        <v>201</v>
      </c>
      <c r="B5" s="378"/>
      <c r="C5" s="123"/>
      <c r="D5" s="123"/>
      <c r="E5" s="123"/>
      <c r="F5" s="123"/>
      <c r="G5" s="123"/>
      <c r="H5" s="123"/>
    </row>
    <row r="6" spans="1:8">
      <c r="A6" s="381"/>
      <c r="B6" s="381"/>
      <c r="C6" s="123"/>
      <c r="D6" s="123"/>
      <c r="E6" s="123"/>
      <c r="F6" s="123"/>
      <c r="G6" s="123"/>
      <c r="H6" s="123"/>
    </row>
    <row r="7" spans="1:8" ht="18" customHeight="1">
      <c r="A7" s="382" t="s">
        <v>202</v>
      </c>
      <c r="B7" s="382"/>
      <c r="C7" s="382"/>
      <c r="D7" s="382"/>
      <c r="E7" s="382"/>
      <c r="F7" s="382"/>
      <c r="G7" s="382"/>
      <c r="H7" s="382"/>
    </row>
    <row r="8" spans="1:8">
      <c r="A8" s="382"/>
      <c r="B8" s="382"/>
      <c r="C8" s="382"/>
      <c r="D8" s="382"/>
      <c r="E8" s="382"/>
      <c r="F8" s="382"/>
      <c r="G8" s="382"/>
      <c r="H8" s="382"/>
    </row>
    <row r="9" spans="1:8">
      <c r="A9" s="124"/>
      <c r="B9" s="123"/>
      <c r="C9" s="123"/>
      <c r="D9" s="123"/>
      <c r="E9" s="123"/>
      <c r="F9" s="123"/>
      <c r="G9" s="123"/>
      <c r="H9" s="123"/>
    </row>
    <row r="10" spans="1:8" ht="18" customHeight="1">
      <c r="A10" s="382" t="s">
        <v>203</v>
      </c>
      <c r="B10" s="382"/>
      <c r="C10" s="382"/>
      <c r="D10" s="382"/>
      <c r="E10" s="382"/>
      <c r="F10" s="382"/>
      <c r="G10" s="382"/>
      <c r="H10" s="382"/>
    </row>
    <row r="11" spans="1:8">
      <c r="A11" s="382"/>
      <c r="B11" s="382"/>
      <c r="C11" s="382"/>
      <c r="D11" s="382"/>
      <c r="E11" s="382"/>
      <c r="F11" s="382"/>
      <c r="G11" s="382"/>
      <c r="H11" s="382"/>
    </row>
    <row r="12" spans="1:8">
      <c r="A12" s="124"/>
      <c r="B12" s="123"/>
      <c r="C12" s="123"/>
      <c r="D12" s="123"/>
      <c r="E12" s="123"/>
      <c r="F12" s="123"/>
      <c r="G12" s="123"/>
      <c r="H12" s="123"/>
    </row>
    <row r="13" spans="1:8" ht="18" customHeight="1">
      <c r="A13" s="382" t="s">
        <v>204</v>
      </c>
      <c r="B13" s="382"/>
      <c r="C13" s="382"/>
      <c r="D13" s="382"/>
      <c r="E13" s="382"/>
      <c r="F13" s="382"/>
      <c r="G13" s="382"/>
      <c r="H13" s="382"/>
    </row>
    <row r="14" spans="1:8">
      <c r="A14" s="382"/>
      <c r="B14" s="382"/>
      <c r="C14" s="382"/>
      <c r="D14" s="382"/>
      <c r="E14" s="382"/>
      <c r="F14" s="382"/>
      <c r="G14" s="382"/>
      <c r="H14" s="382"/>
    </row>
    <row r="15" spans="1:8">
      <c r="A15" s="124"/>
      <c r="B15" s="123"/>
      <c r="C15" s="123"/>
      <c r="D15" s="123"/>
      <c r="E15" s="123"/>
      <c r="F15" s="123"/>
      <c r="G15" s="123"/>
      <c r="H15" s="123"/>
    </row>
    <row r="16" spans="1:8" ht="18" customHeight="1">
      <c r="A16" s="382" t="s">
        <v>205</v>
      </c>
      <c r="B16" s="382"/>
      <c r="C16" s="382"/>
      <c r="D16" s="382"/>
      <c r="E16" s="382"/>
      <c r="F16" s="382"/>
      <c r="G16" s="382"/>
      <c r="H16" s="382"/>
    </row>
    <row r="17" spans="1:8">
      <c r="A17" s="382"/>
      <c r="B17" s="382"/>
      <c r="C17" s="382"/>
      <c r="D17" s="382"/>
      <c r="E17" s="382"/>
      <c r="F17" s="382"/>
      <c r="G17" s="382"/>
      <c r="H17" s="382"/>
    </row>
    <row r="18" spans="1:8">
      <c r="A18" s="124"/>
      <c r="B18" s="123"/>
      <c r="C18" s="123"/>
      <c r="D18" s="123"/>
      <c r="E18" s="123"/>
      <c r="F18" s="123"/>
      <c r="G18" s="123"/>
      <c r="H18" s="123"/>
    </row>
    <row r="19" spans="1:8">
      <c r="A19" s="378" t="s">
        <v>206</v>
      </c>
      <c r="B19" s="378"/>
      <c r="C19" s="378"/>
      <c r="D19" s="378"/>
      <c r="E19" s="378"/>
      <c r="F19" s="378"/>
      <c r="G19" s="378"/>
      <c r="H19" s="378"/>
    </row>
    <row r="20" spans="1:8">
      <c r="A20" s="378"/>
      <c r="B20" s="378"/>
      <c r="C20" s="378"/>
      <c r="D20" s="378"/>
      <c r="E20" s="378"/>
      <c r="F20" s="378"/>
      <c r="G20" s="378"/>
      <c r="H20" s="378"/>
    </row>
    <row r="21" spans="1:8">
      <c r="A21" s="124"/>
      <c r="B21" s="123"/>
      <c r="C21" s="123"/>
      <c r="D21" s="123"/>
      <c r="E21" s="123"/>
      <c r="F21" s="123"/>
      <c r="G21" s="123"/>
      <c r="H21" s="123"/>
    </row>
    <row r="22" spans="1:8">
      <c r="A22" s="378" t="s">
        <v>207</v>
      </c>
      <c r="B22" s="378"/>
      <c r="C22" s="378"/>
      <c r="D22" s="378"/>
      <c r="E22" s="378"/>
      <c r="F22" s="378"/>
      <c r="G22" s="378"/>
      <c r="H22" s="378"/>
    </row>
    <row r="23" spans="1:8">
      <c r="A23" s="378"/>
      <c r="B23" s="378"/>
      <c r="C23" s="378"/>
      <c r="D23" s="378"/>
      <c r="E23" s="378"/>
      <c r="F23" s="378"/>
      <c r="G23" s="378"/>
      <c r="H23" s="378"/>
    </row>
    <row r="24" spans="1:8">
      <c r="A24" s="124"/>
      <c r="B24" s="123"/>
      <c r="C24" s="123"/>
      <c r="D24" s="123"/>
      <c r="E24" s="123"/>
      <c r="F24" s="123"/>
      <c r="G24" s="123"/>
      <c r="H24" s="123"/>
    </row>
    <row r="25" spans="1:8">
      <c r="A25" s="387">
        <f>事業概要入力シート!C5</f>
        <v>45879</v>
      </c>
      <c r="B25" s="387"/>
      <c r="C25" s="387"/>
      <c r="D25" s="123"/>
      <c r="E25" s="123"/>
      <c r="F25" s="123"/>
      <c r="G25" s="123"/>
      <c r="H25" s="123"/>
    </row>
    <row r="26" spans="1:8">
      <c r="A26" s="124"/>
      <c r="B26" s="125"/>
      <c r="C26" s="125"/>
      <c r="D26" s="125"/>
      <c r="E26" s="125"/>
      <c r="F26" s="123"/>
      <c r="G26" s="123"/>
      <c r="H26" s="123"/>
    </row>
    <row r="27" spans="1:8">
      <c r="A27" s="378" t="s">
        <v>208</v>
      </c>
      <c r="B27" s="378"/>
      <c r="C27" s="378"/>
      <c r="D27" s="378"/>
      <c r="E27" s="378"/>
      <c r="F27" s="378"/>
      <c r="G27" s="378"/>
      <c r="H27" s="378"/>
    </row>
    <row r="28" spans="1:8">
      <c r="A28" s="378" t="s">
        <v>209</v>
      </c>
      <c r="B28" s="378"/>
      <c r="C28" s="378"/>
      <c r="D28" s="378"/>
      <c r="E28" s="378"/>
      <c r="F28" s="378"/>
      <c r="G28" s="378"/>
      <c r="H28" s="378"/>
    </row>
    <row r="29" spans="1:8">
      <c r="A29" s="126"/>
      <c r="B29" s="38"/>
      <c r="C29" s="38"/>
      <c r="D29" s="38"/>
      <c r="E29" s="38"/>
    </row>
    <row r="30" spans="1:8">
      <c r="A30" s="277" t="s">
        <v>210</v>
      </c>
      <c r="B30" s="277"/>
      <c r="C30" s="277"/>
      <c r="D30" s="385" t="str">
        <f>事業概要入力シート!C8</f>
        <v>那覇市那覇市泉崎1-1-1</v>
      </c>
      <c r="E30" s="385"/>
      <c r="F30" s="385"/>
      <c r="G30" s="385"/>
      <c r="H30" s="385"/>
    </row>
    <row r="31" spans="1:8">
      <c r="A31" s="277"/>
      <c r="B31" s="277"/>
      <c r="C31" s="277"/>
      <c r="D31" s="385"/>
      <c r="E31" s="385"/>
      <c r="F31" s="385"/>
      <c r="G31" s="385"/>
      <c r="H31" s="385"/>
    </row>
    <row r="32" spans="1:8">
      <c r="A32" s="277" t="s">
        <v>211</v>
      </c>
      <c r="B32" s="277"/>
      <c r="C32" s="277"/>
      <c r="D32" s="385" t="str">
        <f>事業概要入力シート!C6</f>
        <v>○○商店街振興組合</v>
      </c>
      <c r="E32" s="385"/>
      <c r="F32" s="385"/>
      <c r="G32" s="385"/>
      <c r="H32" s="385"/>
    </row>
    <row r="33" spans="1:8">
      <c r="A33" s="277"/>
      <c r="B33" s="277"/>
      <c r="C33" s="277"/>
      <c r="D33" s="385"/>
      <c r="E33" s="385"/>
      <c r="F33" s="385"/>
      <c r="G33" s="385"/>
      <c r="H33" s="385"/>
    </row>
    <row r="34" spans="1:8" ht="18" customHeight="1">
      <c r="A34" s="383" t="s">
        <v>212</v>
      </c>
      <c r="B34" s="383"/>
      <c r="C34" s="383"/>
      <c r="D34" s="384" t="str">
        <f>事業概要入力シート!C12</f>
        <v>理事長</v>
      </c>
      <c r="E34" s="384"/>
      <c r="F34" s="384"/>
      <c r="G34" s="384"/>
      <c r="H34" s="384"/>
    </row>
    <row r="35" spans="1:8">
      <c r="A35" s="383"/>
      <c r="B35" s="383"/>
      <c r="C35" s="383"/>
      <c r="D35" s="384"/>
      <c r="E35" s="384"/>
      <c r="F35" s="384"/>
      <c r="G35" s="384"/>
      <c r="H35" s="384"/>
    </row>
    <row r="36" spans="1:8">
      <c r="A36" s="383"/>
      <c r="B36" s="383"/>
      <c r="C36" s="383"/>
      <c r="D36" s="385" t="str">
        <f>事業概要入力シート!C13</f>
        <v>知念〇〇</v>
      </c>
      <c r="E36" s="385"/>
      <c r="F36" s="385"/>
      <c r="G36" s="385"/>
      <c r="H36" s="386" t="s">
        <v>213</v>
      </c>
    </row>
    <row r="37" spans="1:8">
      <c r="A37" s="383"/>
      <c r="B37" s="383"/>
      <c r="C37" s="383"/>
      <c r="D37" s="385"/>
      <c r="E37" s="385"/>
      <c r="F37" s="385"/>
      <c r="G37" s="385"/>
      <c r="H37" s="386"/>
    </row>
  </sheetData>
  <mergeCells count="23">
    <mergeCell ref="A34:C37"/>
    <mergeCell ref="D34:H35"/>
    <mergeCell ref="D36:G37"/>
    <mergeCell ref="H36:H37"/>
    <mergeCell ref="A25:C25"/>
    <mergeCell ref="A27:H27"/>
    <mergeCell ref="A28:H28"/>
    <mergeCell ref="A30:C31"/>
    <mergeCell ref="D30:H31"/>
    <mergeCell ref="A32:C33"/>
    <mergeCell ref="D32:H33"/>
    <mergeCell ref="A22:H23"/>
    <mergeCell ref="A1:H1"/>
    <mergeCell ref="A2:B2"/>
    <mergeCell ref="A3:H3"/>
    <mergeCell ref="A4:B4"/>
    <mergeCell ref="A5:B5"/>
    <mergeCell ref="A6:B6"/>
    <mergeCell ref="A7:H8"/>
    <mergeCell ref="A10:H11"/>
    <mergeCell ref="A13:H14"/>
    <mergeCell ref="A16:H17"/>
    <mergeCell ref="A19:H20"/>
  </mergeCells>
  <phoneticPr fontId="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L19"/>
  <sheetViews>
    <sheetView workbookViewId="0">
      <selection activeCell="M6" sqref="M6"/>
    </sheetView>
  </sheetViews>
  <sheetFormatPr defaultRowHeight="18"/>
  <cols>
    <col min="2" max="2" width="26.1640625" customWidth="1"/>
    <col min="4" max="4" width="10.83203125" customWidth="1"/>
    <col min="5" max="5" width="10.08203125" customWidth="1"/>
    <col min="6" max="6" width="11.08203125" customWidth="1"/>
    <col min="8" max="8" width="10" customWidth="1"/>
  </cols>
  <sheetData>
    <row r="1" spans="1:12" ht="22.5">
      <c r="C1" s="28" t="s">
        <v>101</v>
      </c>
      <c r="D1" s="28"/>
      <c r="E1" s="28"/>
      <c r="F1" s="28"/>
    </row>
    <row r="3" spans="1:12" ht="22.5">
      <c r="C3" s="178"/>
      <c r="D3" s="178"/>
      <c r="E3" s="178"/>
      <c r="F3" s="178"/>
      <c r="G3" s="178"/>
      <c r="H3" s="178"/>
      <c r="I3" s="178"/>
      <c r="J3" s="178"/>
      <c r="K3" s="179"/>
      <c r="L3" s="179"/>
    </row>
    <row r="5" spans="1:12" ht="25" customHeight="1">
      <c r="A5">
        <v>1</v>
      </c>
      <c r="B5" t="s">
        <v>0</v>
      </c>
      <c r="C5" s="181">
        <v>45879</v>
      </c>
      <c r="D5" s="180"/>
      <c r="E5" s="180"/>
      <c r="F5" s="180"/>
      <c r="G5" s="180"/>
      <c r="H5" s="180"/>
    </row>
    <row r="6" spans="1:12" ht="28.5" customHeight="1">
      <c r="A6">
        <v>2</v>
      </c>
      <c r="B6" t="s">
        <v>1</v>
      </c>
      <c r="C6" s="180" t="s">
        <v>261</v>
      </c>
      <c r="D6" s="180"/>
      <c r="E6" s="180"/>
      <c r="F6" s="180"/>
      <c r="G6" s="180"/>
      <c r="H6" s="180"/>
    </row>
    <row r="7" spans="1:12" ht="27.5" customHeight="1">
      <c r="A7">
        <v>3</v>
      </c>
      <c r="B7" t="s">
        <v>10</v>
      </c>
      <c r="C7" s="180" t="s">
        <v>262</v>
      </c>
      <c r="D7" s="180"/>
      <c r="E7" s="180"/>
      <c r="F7" s="180"/>
      <c r="G7" s="180"/>
      <c r="H7" s="180"/>
    </row>
    <row r="8" spans="1:12" ht="34" customHeight="1">
      <c r="A8">
        <v>4</v>
      </c>
      <c r="B8" t="s">
        <v>12</v>
      </c>
      <c r="C8" s="180" t="s">
        <v>263</v>
      </c>
      <c r="D8" s="180"/>
      <c r="E8" s="180"/>
      <c r="F8" s="180"/>
      <c r="G8" s="180"/>
      <c r="H8" s="180"/>
    </row>
    <row r="9" spans="1:12" ht="26" customHeight="1">
      <c r="A9">
        <v>5</v>
      </c>
      <c r="B9" t="s">
        <v>13</v>
      </c>
      <c r="C9" s="180" t="s">
        <v>264</v>
      </c>
      <c r="D9" s="180"/>
      <c r="E9" s="180"/>
      <c r="F9" s="180"/>
      <c r="G9" s="180"/>
      <c r="H9" s="180"/>
    </row>
    <row r="10" spans="1:12" ht="30" customHeight="1">
      <c r="A10">
        <v>6</v>
      </c>
      <c r="B10" t="s">
        <v>14</v>
      </c>
      <c r="C10" s="180" t="s">
        <v>265</v>
      </c>
      <c r="D10" s="180"/>
      <c r="E10" s="180"/>
      <c r="F10" s="180"/>
      <c r="G10" s="180"/>
      <c r="H10" s="180"/>
    </row>
    <row r="11" spans="1:12" ht="31" customHeight="1">
      <c r="A11">
        <v>7</v>
      </c>
      <c r="B11" t="s">
        <v>15</v>
      </c>
      <c r="C11" s="180" t="s">
        <v>266</v>
      </c>
      <c r="D11" s="180"/>
      <c r="E11" s="180"/>
      <c r="F11" s="180"/>
      <c r="G11" s="180"/>
      <c r="H11" s="180"/>
    </row>
    <row r="12" spans="1:12" ht="27" customHeight="1">
      <c r="A12">
        <v>8</v>
      </c>
      <c r="B12" t="s">
        <v>16</v>
      </c>
      <c r="C12" s="180" t="s">
        <v>102</v>
      </c>
      <c r="D12" s="180"/>
      <c r="E12" s="180"/>
      <c r="F12" s="180"/>
      <c r="G12" s="180"/>
      <c r="H12" s="180"/>
    </row>
    <row r="13" spans="1:12" ht="26.5" customHeight="1">
      <c r="A13">
        <v>9</v>
      </c>
      <c r="B13" t="s">
        <v>17</v>
      </c>
      <c r="C13" s="180" t="s">
        <v>103</v>
      </c>
      <c r="D13" s="180"/>
      <c r="E13" s="180"/>
      <c r="F13" s="180"/>
      <c r="G13" s="180"/>
      <c r="H13" s="180"/>
    </row>
    <row r="14" spans="1:12" ht="28.5" customHeight="1">
      <c r="A14">
        <v>10</v>
      </c>
      <c r="B14" t="s">
        <v>19</v>
      </c>
      <c r="C14" s="181">
        <v>41730</v>
      </c>
      <c r="D14" s="180"/>
      <c r="E14" s="180"/>
      <c r="F14" s="180"/>
      <c r="G14" s="180"/>
      <c r="H14" s="180"/>
    </row>
    <row r="15" spans="1:12" ht="30.5" customHeight="1">
      <c r="A15">
        <v>11</v>
      </c>
      <c r="B15" t="s">
        <v>20</v>
      </c>
      <c r="C15" s="180">
        <v>50</v>
      </c>
      <c r="D15" s="180"/>
      <c r="E15" s="180"/>
      <c r="F15" s="180"/>
      <c r="G15" s="180"/>
      <c r="H15" s="180"/>
    </row>
    <row r="16" spans="1:12" ht="25.5" customHeight="1">
      <c r="A16">
        <v>12</v>
      </c>
      <c r="B16" t="s">
        <v>22</v>
      </c>
      <c r="C16" s="180">
        <v>60</v>
      </c>
      <c r="D16" s="180"/>
      <c r="E16" s="180"/>
      <c r="F16" s="180"/>
      <c r="G16" s="180"/>
      <c r="H16" s="180"/>
    </row>
    <row r="17" spans="1:8" ht="24.5" customHeight="1">
      <c r="A17">
        <v>13</v>
      </c>
      <c r="B17" t="s">
        <v>24</v>
      </c>
      <c r="C17" s="180">
        <v>10</v>
      </c>
      <c r="D17" s="180"/>
      <c r="E17" s="180"/>
      <c r="F17" s="180"/>
      <c r="G17" s="180"/>
      <c r="H17" s="180"/>
    </row>
    <row r="18" spans="1:8" ht="47" customHeight="1">
      <c r="A18">
        <v>14</v>
      </c>
      <c r="B18" t="s">
        <v>26</v>
      </c>
      <c r="C18" s="182" t="s">
        <v>267</v>
      </c>
      <c r="D18" s="182"/>
      <c r="E18" s="182"/>
      <c r="F18" s="182"/>
      <c r="G18" s="182"/>
      <c r="H18" s="182"/>
    </row>
    <row r="19" spans="1:8" ht="292" customHeight="1">
      <c r="A19">
        <v>15</v>
      </c>
      <c r="B19" t="s">
        <v>28</v>
      </c>
      <c r="C19" s="182" t="s">
        <v>268</v>
      </c>
      <c r="D19" s="183"/>
      <c r="E19" s="183"/>
      <c r="F19" s="183"/>
      <c r="G19" s="183"/>
      <c r="H19" s="183"/>
    </row>
  </sheetData>
  <mergeCells count="15">
    <mergeCell ref="C17:H17"/>
    <mergeCell ref="C18:H18"/>
    <mergeCell ref="C19:H19"/>
    <mergeCell ref="C11:H11"/>
    <mergeCell ref="C12:H12"/>
    <mergeCell ref="C13:H13"/>
    <mergeCell ref="C14:H14"/>
    <mergeCell ref="C15:H15"/>
    <mergeCell ref="C16:H16"/>
    <mergeCell ref="C10:H10"/>
    <mergeCell ref="C5:H5"/>
    <mergeCell ref="C6:H6"/>
    <mergeCell ref="C7:H7"/>
    <mergeCell ref="C8:H8"/>
    <mergeCell ref="C9:H9"/>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2:N24"/>
  <sheetViews>
    <sheetView topLeftCell="A16" workbookViewId="0">
      <selection activeCell="C6" sqref="C6:J6"/>
    </sheetView>
  </sheetViews>
  <sheetFormatPr defaultRowHeight="18"/>
  <cols>
    <col min="2" max="2" width="34.6640625" customWidth="1"/>
    <col min="3" max="3" width="11.83203125" customWidth="1"/>
    <col min="13" max="13" width="13.9140625" customWidth="1"/>
    <col min="14" max="14" width="69.33203125" customWidth="1"/>
  </cols>
  <sheetData>
    <row r="2" spans="1:14">
      <c r="B2" t="s">
        <v>38</v>
      </c>
    </row>
    <row r="4" spans="1:14" ht="26.5">
      <c r="D4" s="188" t="s">
        <v>50</v>
      </c>
      <c r="E4" s="188"/>
      <c r="F4" s="188"/>
      <c r="G4" s="188"/>
      <c r="H4" s="188"/>
    </row>
    <row r="5" spans="1:14">
      <c r="C5" s="5"/>
      <c r="D5" s="5"/>
      <c r="E5" s="5"/>
      <c r="F5" s="5"/>
    </row>
    <row r="6" spans="1:14" ht="39.5" customHeight="1">
      <c r="A6">
        <v>16</v>
      </c>
      <c r="B6" s="1" t="s">
        <v>3</v>
      </c>
      <c r="C6" s="184" t="s">
        <v>293</v>
      </c>
      <c r="D6" s="184"/>
      <c r="E6" s="184"/>
      <c r="F6" s="184"/>
      <c r="G6" s="184"/>
      <c r="H6" s="184"/>
      <c r="I6" s="184"/>
      <c r="J6" s="184"/>
      <c r="N6" t="s">
        <v>189</v>
      </c>
    </row>
    <row r="7" spans="1:14" ht="37" customHeight="1">
      <c r="A7">
        <v>17</v>
      </c>
      <c r="B7" s="1" t="s">
        <v>2</v>
      </c>
      <c r="C7" s="184" t="s">
        <v>98</v>
      </c>
      <c r="D7" s="184"/>
      <c r="E7" s="184"/>
      <c r="F7" s="184"/>
      <c r="G7" s="184"/>
      <c r="H7" s="184"/>
      <c r="I7" s="184"/>
      <c r="J7" s="184"/>
      <c r="N7" t="s">
        <v>190</v>
      </c>
    </row>
    <row r="8" spans="1:14" ht="33.5" customHeight="1">
      <c r="A8">
        <v>18</v>
      </c>
      <c r="B8" s="1" t="s">
        <v>4</v>
      </c>
      <c r="C8" s="184" t="s">
        <v>261</v>
      </c>
      <c r="D8" s="184"/>
      <c r="E8" s="184"/>
      <c r="F8" s="184"/>
      <c r="G8" s="184"/>
      <c r="H8" s="184"/>
      <c r="I8" s="184"/>
      <c r="J8" s="184"/>
      <c r="N8" t="s">
        <v>191</v>
      </c>
    </row>
    <row r="9" spans="1:14" ht="33.5" customHeight="1">
      <c r="A9">
        <v>19</v>
      </c>
      <c r="B9" s="1" t="s">
        <v>5</v>
      </c>
      <c r="C9" s="184" t="s">
        <v>100</v>
      </c>
      <c r="D9" s="184"/>
      <c r="E9" s="184"/>
      <c r="F9" s="184"/>
      <c r="G9" s="184"/>
      <c r="H9" s="184"/>
      <c r="I9" s="184"/>
      <c r="J9" s="184"/>
      <c r="N9" t="s">
        <v>192</v>
      </c>
    </row>
    <row r="10" spans="1:14" ht="33" customHeight="1">
      <c r="A10">
        <v>20</v>
      </c>
      <c r="B10" s="1" t="s">
        <v>6</v>
      </c>
      <c r="C10" s="184" t="s">
        <v>269</v>
      </c>
      <c r="D10" s="184"/>
      <c r="E10" s="184"/>
      <c r="F10" s="184"/>
      <c r="G10" s="184"/>
      <c r="H10" s="184"/>
      <c r="I10" s="184"/>
      <c r="J10" s="184"/>
      <c r="N10" t="s">
        <v>193</v>
      </c>
    </row>
    <row r="11" spans="1:14" ht="36.5" customHeight="1">
      <c r="A11">
        <v>21</v>
      </c>
      <c r="B11" s="1" t="s">
        <v>7</v>
      </c>
      <c r="C11" s="184" t="s">
        <v>264</v>
      </c>
      <c r="D11" s="184"/>
      <c r="E11" s="184"/>
      <c r="F11" s="184"/>
      <c r="G11" s="184"/>
      <c r="H11" s="184"/>
      <c r="I11" s="184"/>
      <c r="J11" s="184"/>
      <c r="N11" t="s">
        <v>194</v>
      </c>
    </row>
    <row r="12" spans="1:14" ht="37.5" customHeight="1">
      <c r="A12">
        <v>22</v>
      </c>
      <c r="B12" s="1" t="s">
        <v>8</v>
      </c>
      <c r="C12" s="184" t="s">
        <v>266</v>
      </c>
      <c r="D12" s="184"/>
      <c r="E12" s="184"/>
      <c r="F12" s="184"/>
      <c r="G12" s="184"/>
      <c r="H12" s="184"/>
      <c r="I12" s="184"/>
      <c r="J12" s="184"/>
      <c r="N12" t="s">
        <v>195</v>
      </c>
    </row>
    <row r="13" spans="1:14" ht="40.5" customHeight="1">
      <c r="A13">
        <v>23</v>
      </c>
      <c r="B13" s="1" t="s">
        <v>9</v>
      </c>
      <c r="C13" s="185">
        <v>46053</v>
      </c>
      <c r="D13" s="184"/>
      <c r="E13" s="184"/>
      <c r="F13" s="184"/>
      <c r="G13" s="184"/>
      <c r="H13" s="184"/>
      <c r="I13" s="184"/>
      <c r="J13" s="184"/>
      <c r="N13" t="s">
        <v>196</v>
      </c>
    </row>
    <row r="14" spans="1:14" ht="65" customHeight="1">
      <c r="A14">
        <v>24</v>
      </c>
      <c r="B14" s="1" t="s">
        <v>30</v>
      </c>
      <c r="C14" s="186" t="s">
        <v>270</v>
      </c>
      <c r="D14" s="186"/>
      <c r="E14" s="186"/>
      <c r="F14" s="186"/>
      <c r="G14" s="186"/>
      <c r="H14" s="186"/>
      <c r="I14" s="186"/>
      <c r="J14" s="186"/>
      <c r="N14" t="s">
        <v>197</v>
      </c>
    </row>
    <row r="15" spans="1:14" ht="144.5" customHeight="1">
      <c r="A15">
        <v>25</v>
      </c>
      <c r="B15" s="1" t="s">
        <v>37</v>
      </c>
      <c r="C15" s="186" t="s">
        <v>271</v>
      </c>
      <c r="D15" s="186"/>
      <c r="E15" s="186"/>
      <c r="F15" s="186"/>
      <c r="G15" s="186"/>
      <c r="H15" s="186"/>
      <c r="I15" s="186"/>
      <c r="J15" s="186"/>
    </row>
    <row r="16" spans="1:14" ht="35" customHeight="1">
      <c r="A16">
        <v>26</v>
      </c>
      <c r="B16" s="1" t="s">
        <v>35</v>
      </c>
      <c r="C16" s="184" t="s">
        <v>272</v>
      </c>
      <c r="D16" s="184"/>
      <c r="E16" s="184"/>
      <c r="F16" s="184"/>
      <c r="G16" s="184"/>
      <c r="H16" s="184"/>
      <c r="I16" s="184"/>
      <c r="J16" s="184"/>
    </row>
    <row r="17" spans="1:10" ht="38.5" customHeight="1">
      <c r="A17">
        <v>27</v>
      </c>
      <c r="B17" s="2" t="s">
        <v>48</v>
      </c>
      <c r="C17" s="187" t="s">
        <v>273</v>
      </c>
      <c r="D17" s="184"/>
      <c r="E17" s="184"/>
      <c r="F17" s="184"/>
      <c r="G17" s="184"/>
      <c r="H17" s="184"/>
      <c r="I17" s="184"/>
      <c r="J17" s="184"/>
    </row>
    <row r="18" spans="1:10" ht="37.5" customHeight="1">
      <c r="B18" s="2" t="s">
        <v>49</v>
      </c>
      <c r="C18" s="184" t="s">
        <v>274</v>
      </c>
      <c r="D18" s="184"/>
      <c r="E18" s="184"/>
      <c r="F18" s="184"/>
      <c r="G18" s="184"/>
      <c r="H18" s="184"/>
      <c r="I18" s="184"/>
      <c r="J18" s="184"/>
    </row>
    <row r="19" spans="1:10" ht="30.5" customHeight="1">
      <c r="B19" s="2" t="s">
        <v>47</v>
      </c>
      <c r="C19" s="184" t="s">
        <v>275</v>
      </c>
      <c r="D19" s="184"/>
      <c r="E19" s="184"/>
      <c r="F19" s="184"/>
      <c r="G19" s="184"/>
      <c r="H19" s="184"/>
      <c r="I19" s="184"/>
      <c r="J19" s="184"/>
    </row>
    <row r="20" spans="1:10" ht="130" customHeight="1">
      <c r="A20">
        <v>28</v>
      </c>
      <c r="B20" s="1" t="s">
        <v>33</v>
      </c>
      <c r="C20" s="186" t="s">
        <v>276</v>
      </c>
      <c r="D20" s="186"/>
      <c r="E20" s="186"/>
      <c r="F20" s="186"/>
      <c r="G20" s="186"/>
      <c r="H20" s="186"/>
      <c r="I20" s="186"/>
      <c r="J20" s="186"/>
    </row>
    <row r="21" spans="1:10" ht="26" customHeight="1">
      <c r="A21">
        <v>29</v>
      </c>
      <c r="B21" s="1" t="s">
        <v>34</v>
      </c>
      <c r="C21" s="3" t="s">
        <v>40</v>
      </c>
      <c r="D21" s="184" t="s">
        <v>277</v>
      </c>
      <c r="E21" s="184"/>
      <c r="F21" s="184"/>
      <c r="G21" s="184"/>
      <c r="H21" s="184"/>
      <c r="I21" s="184"/>
      <c r="J21" s="184"/>
    </row>
    <row r="22" spans="1:10" ht="25" customHeight="1">
      <c r="C22" s="4" t="s">
        <v>42</v>
      </c>
      <c r="D22" s="180" t="s">
        <v>97</v>
      </c>
      <c r="E22" s="180"/>
      <c r="F22" s="180"/>
      <c r="G22" s="180"/>
      <c r="H22" s="180"/>
      <c r="I22" s="180"/>
      <c r="J22" s="180"/>
    </row>
    <row r="23" spans="1:10" ht="29" customHeight="1">
      <c r="C23" s="4" t="s">
        <v>44</v>
      </c>
      <c r="D23" s="180" t="s">
        <v>97</v>
      </c>
      <c r="E23" s="180"/>
      <c r="F23" s="180"/>
      <c r="G23" s="180"/>
      <c r="H23" s="180"/>
      <c r="I23" s="180"/>
      <c r="J23" s="180"/>
    </row>
    <row r="24" spans="1:10" ht="31" customHeight="1">
      <c r="C24" s="3" t="s">
        <v>46</v>
      </c>
      <c r="D24" s="180" t="s">
        <v>97</v>
      </c>
      <c r="E24" s="180"/>
      <c r="F24" s="180"/>
      <c r="G24" s="180"/>
      <c r="H24" s="180"/>
      <c r="I24" s="180"/>
      <c r="J24" s="180"/>
    </row>
  </sheetData>
  <mergeCells count="20">
    <mergeCell ref="C6:J6"/>
    <mergeCell ref="D4:H4"/>
    <mergeCell ref="D21:J21"/>
    <mergeCell ref="D22:J22"/>
    <mergeCell ref="D23:J23"/>
    <mergeCell ref="C7:J7"/>
    <mergeCell ref="C8:J8"/>
    <mergeCell ref="C9:J9"/>
    <mergeCell ref="C10:J10"/>
    <mergeCell ref="D24:J24"/>
    <mergeCell ref="C11:J11"/>
    <mergeCell ref="C12:J12"/>
    <mergeCell ref="C13:J13"/>
    <mergeCell ref="C14:J14"/>
    <mergeCell ref="C15:J15"/>
    <mergeCell ref="C16:J16"/>
    <mergeCell ref="C20:J20"/>
    <mergeCell ref="C17:J17"/>
    <mergeCell ref="C18:J18"/>
    <mergeCell ref="C19:J19"/>
  </mergeCells>
  <phoneticPr fontId="1"/>
  <dataValidations count="1">
    <dataValidation type="list" allowBlank="1" showInputMessage="1" showErrorMessage="1" sqref="C6:J6">
      <formula1>$N$6:$N$14</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pageSetUpPr fitToPage="1"/>
  </sheetPr>
  <dimension ref="A1:L47"/>
  <sheetViews>
    <sheetView tabSelected="1" topLeftCell="A16" workbookViewId="0">
      <selection activeCell="G37" sqref="G37:L37"/>
    </sheetView>
  </sheetViews>
  <sheetFormatPr defaultRowHeight="18"/>
  <cols>
    <col min="1" max="1" width="23.9140625" customWidth="1"/>
    <col min="2" max="2" width="18" customWidth="1"/>
    <col min="3" max="3" width="18.4140625" customWidth="1"/>
    <col min="4" max="4" width="21" customWidth="1"/>
    <col min="5" max="5" width="15.9140625" customWidth="1"/>
    <col min="6" max="6" width="3.75" customWidth="1"/>
  </cols>
  <sheetData>
    <row r="1" spans="1:12">
      <c r="A1" s="37" t="s">
        <v>116</v>
      </c>
      <c r="B1" s="38"/>
      <c r="C1" s="38"/>
      <c r="D1" s="38"/>
      <c r="E1" s="39"/>
      <c r="F1" s="38"/>
      <c r="G1" s="40"/>
      <c r="H1" s="40"/>
      <c r="I1" s="40"/>
      <c r="J1" s="40"/>
      <c r="K1" s="40"/>
      <c r="L1" s="40"/>
    </row>
    <row r="2" spans="1:12">
      <c r="A2" s="189" t="s">
        <v>214</v>
      </c>
      <c r="B2" s="189"/>
      <c r="C2" s="189"/>
      <c r="D2" s="189"/>
      <c r="E2" s="189"/>
      <c r="F2" s="189"/>
      <c r="G2" s="189"/>
      <c r="H2" s="189"/>
      <c r="I2" s="40"/>
      <c r="J2" s="40"/>
      <c r="K2" s="40"/>
      <c r="L2" s="40"/>
    </row>
    <row r="3" spans="1:12">
      <c r="A3" s="189"/>
      <c r="B3" s="189"/>
      <c r="C3" s="189"/>
      <c r="D3" s="189"/>
      <c r="E3" s="189"/>
      <c r="F3" s="189"/>
      <c r="G3" s="189"/>
      <c r="H3" s="189"/>
      <c r="I3" s="40"/>
      <c r="J3" s="40"/>
      <c r="K3" s="40"/>
      <c r="L3" s="40"/>
    </row>
    <row r="4" spans="1:12">
      <c r="A4" s="37"/>
      <c r="B4" s="38"/>
      <c r="C4" s="38"/>
      <c r="D4" s="38"/>
      <c r="E4" s="39"/>
      <c r="F4" s="38"/>
      <c r="G4" s="40"/>
      <c r="H4" s="40"/>
      <c r="I4" s="40"/>
      <c r="J4" s="40"/>
      <c r="K4" s="40"/>
      <c r="L4" s="40"/>
    </row>
    <row r="5" spans="1:12">
      <c r="A5" s="37"/>
      <c r="B5" s="38"/>
      <c r="C5" s="38"/>
      <c r="D5" s="38"/>
      <c r="E5" s="39"/>
      <c r="F5" s="38"/>
      <c r="G5" s="40"/>
      <c r="H5" s="40"/>
      <c r="I5" s="40"/>
      <c r="J5" s="40"/>
      <c r="K5" s="40"/>
      <c r="L5" s="40"/>
    </row>
    <row r="6" spans="1:12">
      <c r="A6" s="195" t="s">
        <v>117</v>
      </c>
      <c r="B6" s="195"/>
      <c r="C6" s="195"/>
      <c r="D6" s="195"/>
      <c r="E6" s="39"/>
      <c r="F6" s="38"/>
      <c r="G6" s="40"/>
      <c r="H6" s="40"/>
      <c r="I6" s="40"/>
      <c r="J6" s="40"/>
      <c r="K6" s="40"/>
      <c r="L6" s="40"/>
    </row>
    <row r="7" spans="1:12" ht="18.5" thickBot="1">
      <c r="A7" s="41"/>
      <c r="B7" s="38"/>
      <c r="C7" s="38"/>
      <c r="D7" s="17" t="s">
        <v>118</v>
      </c>
      <c r="E7" s="39"/>
      <c r="F7" s="38"/>
      <c r="G7" s="40"/>
      <c r="H7" s="40"/>
      <c r="I7" s="40"/>
      <c r="J7" s="40"/>
      <c r="K7" s="40"/>
      <c r="L7" s="40"/>
    </row>
    <row r="8" spans="1:12">
      <c r="A8" s="42" t="s">
        <v>119</v>
      </c>
      <c r="B8" s="196" t="s">
        <v>120</v>
      </c>
      <c r="C8" s="197"/>
      <c r="D8" s="43" t="s">
        <v>121</v>
      </c>
      <c r="E8" s="44" t="s">
        <v>122</v>
      </c>
      <c r="F8" s="45"/>
      <c r="G8" s="46"/>
      <c r="H8" s="46"/>
      <c r="I8" s="46"/>
      <c r="J8" s="46"/>
      <c r="K8" s="46"/>
      <c r="L8" s="47"/>
    </row>
    <row r="9" spans="1:12">
      <c r="A9" s="48" t="s">
        <v>123</v>
      </c>
      <c r="B9" s="49"/>
      <c r="C9" s="50"/>
      <c r="D9" s="51"/>
      <c r="E9" s="198" t="s">
        <v>124</v>
      </c>
      <c r="F9" s="199"/>
      <c r="G9" s="199"/>
      <c r="H9" s="199"/>
      <c r="I9" s="199"/>
      <c r="J9" s="199"/>
      <c r="K9" s="199"/>
      <c r="L9" s="200"/>
    </row>
    <row r="10" spans="1:12" ht="18.5" thickBot="1">
      <c r="A10" s="52">
        <f>B47</f>
        <v>1355000</v>
      </c>
      <c r="B10" s="201">
        <f>B27</f>
        <v>1160000</v>
      </c>
      <c r="C10" s="202"/>
      <c r="D10" s="52">
        <f>A10-B10</f>
        <v>195000</v>
      </c>
      <c r="E10" s="53" t="s">
        <v>125</v>
      </c>
      <c r="F10" s="54"/>
      <c r="G10" s="203"/>
      <c r="H10" s="203"/>
      <c r="I10" s="203"/>
      <c r="J10" s="203"/>
      <c r="K10" s="203"/>
      <c r="L10" s="204"/>
    </row>
    <row r="11" spans="1:12">
      <c r="A11" s="42" t="s">
        <v>126</v>
      </c>
      <c r="B11" s="196" t="s">
        <v>127</v>
      </c>
      <c r="C11" s="197"/>
      <c r="D11" s="42" t="s">
        <v>128</v>
      </c>
      <c r="E11" s="53" t="s">
        <v>129</v>
      </c>
      <c r="F11" s="54"/>
      <c r="G11" s="203"/>
      <c r="H11" s="203"/>
      <c r="I11" s="203"/>
      <c r="J11" s="203"/>
      <c r="K11" s="203"/>
      <c r="L11" s="204"/>
    </row>
    <row r="12" spans="1:12" ht="18.5" thickBot="1">
      <c r="A12" s="155">
        <f>IF(事業概要入力シート2!C6=事業概要入力シート2!N6,MIN(500000,FLOOR(B10*0.8,1000)),IF(事業概要入力シート2!C6=事業概要入力シート2!N7,MIN(1500000,FLOOR(B10*0.8,1000)),IF(事業概要入力シート2!C6=事業概要入力シート2!N8,MIN(1000000,FLOOR(B10*0.8,1000)),IF(事業概要入力シート2!C6=事業概要入力シート2!N8,MIN(1000000,FLOOR(B10*0.8,1000)),IF(事業概要入力シート2!C6=事業概要入力シート2!N9,MIN(500000,FLOOR(B10*0.8,1000)),IF(事業概要入力シート2!C6=事業概要入力シート2!N10,MIN(300000,FLOOR(B10*0.8,1000)),IF(事業概要入力シート2!C6=事業概要入力シート2!N11,MIN(300000,FLOOR(B10*0.8,1000)),IF(事業概要入力シート2!C6=事業概要入力シート2!N12,MIN(300000,FLOOR(B10*0.8,1000)),IF(事業概要入力シート2!C6=事業概要入力シート2!N13,MIN(100000,FLOOR(B10*0.8,1000)),IF(事業概要入力シート2!C6=事業概要入力シート2!N14,MIN(2000000,FLOOR(B10*1,1000)),""))))))))))</f>
        <v>928000</v>
      </c>
      <c r="B12" s="205">
        <f>B15</f>
        <v>925000</v>
      </c>
      <c r="C12" s="206"/>
      <c r="D12" s="55">
        <f>B16</f>
        <v>430000</v>
      </c>
      <c r="E12" s="131" t="s">
        <v>130</v>
      </c>
      <c r="F12" s="132" t="s">
        <v>131</v>
      </c>
      <c r="G12" s="192"/>
      <c r="H12" s="193"/>
      <c r="I12" s="193"/>
      <c r="J12" s="193"/>
      <c r="K12" s="193"/>
      <c r="L12" s="194"/>
    </row>
    <row r="13" spans="1:12" ht="18.5" thickBot="1">
      <c r="A13" s="56" t="s">
        <v>132</v>
      </c>
      <c r="B13" s="57"/>
      <c r="C13" s="58"/>
      <c r="D13" s="59"/>
      <c r="E13" s="131" t="s">
        <v>133</v>
      </c>
      <c r="F13" s="132" t="s">
        <v>131</v>
      </c>
      <c r="G13" s="192"/>
      <c r="H13" s="193"/>
      <c r="I13" s="193"/>
      <c r="J13" s="193"/>
      <c r="K13" s="193"/>
      <c r="L13" s="194"/>
    </row>
    <row r="14" spans="1:12" ht="18.5" thickBot="1">
      <c r="A14" s="60" t="s">
        <v>134</v>
      </c>
      <c r="B14" s="61" t="s">
        <v>135</v>
      </c>
      <c r="C14" s="207" t="s">
        <v>124</v>
      </c>
      <c r="D14" s="208"/>
      <c r="E14" s="131" t="s">
        <v>136</v>
      </c>
      <c r="F14" s="132" t="s">
        <v>131</v>
      </c>
      <c r="G14" s="192"/>
      <c r="H14" s="193"/>
      <c r="I14" s="193"/>
      <c r="J14" s="193"/>
      <c r="K14" s="193"/>
      <c r="L14" s="194"/>
    </row>
    <row r="15" spans="1:12" ht="30" customHeight="1" thickTop="1" thickBot="1">
      <c r="A15" s="62" t="s">
        <v>137</v>
      </c>
      <c r="B15" s="63">
        <f>IF(事業概要入力シート2!C6=事業概要入力シート2!N6,FLOOR(MAX(MIN(A10-D12,A12,B10*0.8),0),1000),IF(事業概要入力シート2!C6=事業概要入力シート2!N7,FLOOR(MAX(MIN(A10-D12,A12,B10*0.8),0),1000),IF(事業概要入力シート2!C6=事業概要入力シート2!N8,FLOOR(MAX(MIN(A10-D12,A12,B10*0.8),0),1000),IF(事業概要入力シート2!C6=事業概要入力シート2!N8,FLOOR(MAX(MIN(A10-D12,A12,B10*0.8),0),1000),IF(事業概要入力シート2!C6=事業概要入力シート2!N9,FLOOR(MAX(MIN(A10-D12,A12,B10*0.8),0),1000),IF(事業概要入力シート2!C6=事業概要入力シート2!N10,FLOOR(MAX(MIN(A10-D12,A12,B10*0.8),0),1000),IF(事業概要入力シート2!C6=事業概要入力シート2!N11,FLOOR(MAX(MIN(A10-D12,A12,B10*0.8),0),1000),IF(事業概要入力シート2!C6=事業概要入力シート2!N12,FLOOR(MAX(MIN(A10-D12,A12,B10*0.8),0),1000),IF(事業概要入力シート2!C6=事業概要入力シート2!N13,FLOOR(MAX(MIN(A10-D12,A12,B10*0.8),0),1000),IF(事業概要入力シート2!C6=事業概要入力シート2!N14,FLOOR(MAX(MIN(A10-D12,A12,B10*1),0),1000)))))))))))</f>
        <v>925000</v>
      </c>
      <c r="C15" s="190" t="s">
        <v>188</v>
      </c>
      <c r="D15" s="191"/>
      <c r="E15" s="131" t="s">
        <v>138</v>
      </c>
      <c r="F15" s="132" t="s">
        <v>131</v>
      </c>
      <c r="G15" s="192" t="s">
        <v>278</v>
      </c>
      <c r="H15" s="193"/>
      <c r="I15" s="193"/>
      <c r="J15" s="193"/>
      <c r="K15" s="193"/>
      <c r="L15" s="194"/>
    </row>
    <row r="16" spans="1:12" ht="19" thickTop="1" thickBot="1">
      <c r="A16" s="64" t="s">
        <v>139</v>
      </c>
      <c r="B16" s="128">
        <f>SUM(B17:B23)</f>
        <v>430000</v>
      </c>
      <c r="C16" s="209"/>
      <c r="D16" s="210"/>
      <c r="E16" s="131" t="s">
        <v>140</v>
      </c>
      <c r="F16" s="132" t="s">
        <v>131</v>
      </c>
      <c r="G16" s="192" t="s">
        <v>295</v>
      </c>
      <c r="H16" s="193"/>
      <c r="I16" s="193"/>
      <c r="J16" s="193"/>
      <c r="K16" s="193"/>
      <c r="L16" s="194"/>
    </row>
    <row r="17" spans="1:12" ht="18.5" thickTop="1">
      <c r="A17" s="65" t="s">
        <v>141</v>
      </c>
      <c r="B17" s="129">
        <v>330000</v>
      </c>
      <c r="C17" s="211" t="s">
        <v>291</v>
      </c>
      <c r="D17" s="212"/>
      <c r="E17" s="131"/>
      <c r="F17" s="132" t="s">
        <v>131</v>
      </c>
      <c r="G17" s="192" t="s">
        <v>296</v>
      </c>
      <c r="H17" s="193"/>
      <c r="I17" s="193"/>
      <c r="J17" s="193"/>
      <c r="K17" s="193"/>
      <c r="L17" s="194"/>
    </row>
    <row r="18" spans="1:12">
      <c r="A18" s="66" t="s">
        <v>143</v>
      </c>
      <c r="B18" s="130"/>
      <c r="C18" s="213"/>
      <c r="D18" s="214"/>
      <c r="E18" s="131" t="s">
        <v>144</v>
      </c>
      <c r="F18" s="132" t="s">
        <v>131</v>
      </c>
      <c r="G18" s="192" t="s">
        <v>279</v>
      </c>
      <c r="H18" s="193"/>
      <c r="I18" s="193"/>
      <c r="J18" s="193"/>
      <c r="K18" s="193"/>
      <c r="L18" s="194"/>
    </row>
    <row r="19" spans="1:12">
      <c r="A19" s="66" t="s">
        <v>145</v>
      </c>
      <c r="B19" s="130">
        <v>100000</v>
      </c>
      <c r="C19" s="213" t="s">
        <v>292</v>
      </c>
      <c r="D19" s="214"/>
      <c r="E19" s="131" t="s">
        <v>146</v>
      </c>
      <c r="F19" s="132" t="s">
        <v>131</v>
      </c>
      <c r="G19" s="192" t="s">
        <v>280</v>
      </c>
      <c r="H19" s="193"/>
      <c r="I19" s="193"/>
      <c r="J19" s="193"/>
      <c r="K19" s="193"/>
      <c r="L19" s="194"/>
    </row>
    <row r="20" spans="1:12">
      <c r="A20" s="66" t="s">
        <v>147</v>
      </c>
      <c r="B20" s="130"/>
      <c r="C20" s="213"/>
      <c r="D20" s="214"/>
      <c r="E20" s="131" t="s">
        <v>148</v>
      </c>
      <c r="F20" s="132" t="s">
        <v>131</v>
      </c>
      <c r="G20" s="192"/>
      <c r="H20" s="193"/>
      <c r="I20" s="193"/>
      <c r="J20" s="193"/>
      <c r="K20" s="193"/>
      <c r="L20" s="194"/>
    </row>
    <row r="21" spans="1:12">
      <c r="A21" s="66" t="s">
        <v>149</v>
      </c>
      <c r="B21" s="130"/>
      <c r="C21" s="213"/>
      <c r="D21" s="214"/>
      <c r="E21" s="131" t="s">
        <v>150</v>
      </c>
      <c r="F21" s="132" t="s">
        <v>131</v>
      </c>
      <c r="G21" s="192"/>
      <c r="H21" s="193"/>
      <c r="I21" s="193"/>
      <c r="J21" s="193"/>
      <c r="K21" s="193"/>
      <c r="L21" s="194"/>
    </row>
    <row r="22" spans="1:12">
      <c r="A22" s="66" t="s">
        <v>151</v>
      </c>
      <c r="B22" s="130"/>
      <c r="C22" s="213"/>
      <c r="D22" s="214"/>
      <c r="E22" s="131" t="s">
        <v>152</v>
      </c>
      <c r="F22" s="132" t="s">
        <v>131</v>
      </c>
      <c r="G22" s="192" t="s">
        <v>281</v>
      </c>
      <c r="H22" s="193"/>
      <c r="I22" s="193"/>
      <c r="J22" s="193"/>
      <c r="K22" s="193"/>
      <c r="L22" s="194"/>
    </row>
    <row r="23" spans="1:12" ht="18.5" thickBot="1">
      <c r="A23" s="67" t="s">
        <v>153</v>
      </c>
      <c r="B23" s="130"/>
      <c r="C23" s="215"/>
      <c r="D23" s="216"/>
      <c r="E23" s="131" t="s">
        <v>154</v>
      </c>
      <c r="F23" s="132" t="s">
        <v>131</v>
      </c>
      <c r="G23" s="192" t="s">
        <v>282</v>
      </c>
      <c r="H23" s="193"/>
      <c r="I23" s="193"/>
      <c r="J23" s="193"/>
      <c r="K23" s="193"/>
      <c r="L23" s="194"/>
    </row>
    <row r="24" spans="1:12" ht="19" thickTop="1" thickBot="1">
      <c r="A24" s="68" t="s">
        <v>155</v>
      </c>
      <c r="B24" s="69">
        <f>SUM(B15:B16)</f>
        <v>1355000</v>
      </c>
      <c r="C24" s="217"/>
      <c r="D24" s="218"/>
      <c r="E24" s="131" t="s">
        <v>156</v>
      </c>
      <c r="F24" s="132" t="s">
        <v>131</v>
      </c>
      <c r="G24" s="192" t="s">
        <v>283</v>
      </c>
      <c r="H24" s="193"/>
      <c r="I24" s="193"/>
      <c r="J24" s="193"/>
      <c r="K24" s="193"/>
      <c r="L24" s="194"/>
    </row>
    <row r="25" spans="1:12" ht="18.5" thickBot="1">
      <c r="A25" s="70" t="s">
        <v>157</v>
      </c>
      <c r="B25" s="57"/>
      <c r="C25" s="57"/>
      <c r="D25" s="59"/>
      <c r="E25" s="131" t="s">
        <v>158</v>
      </c>
      <c r="F25" s="132" t="s">
        <v>131</v>
      </c>
      <c r="G25" s="192" t="s">
        <v>284</v>
      </c>
      <c r="H25" s="193"/>
      <c r="I25" s="193"/>
      <c r="J25" s="193"/>
      <c r="K25" s="193"/>
      <c r="L25" s="194"/>
    </row>
    <row r="26" spans="1:12" ht="18.5" thickBot="1">
      <c r="A26" s="60" t="s">
        <v>159</v>
      </c>
      <c r="B26" s="71" t="s">
        <v>135</v>
      </c>
      <c r="C26" s="72" t="s">
        <v>160</v>
      </c>
      <c r="D26" s="60" t="s">
        <v>161</v>
      </c>
      <c r="E26" s="131"/>
      <c r="F26" s="132" t="s">
        <v>131</v>
      </c>
      <c r="G26" s="192"/>
      <c r="H26" s="193"/>
      <c r="I26" s="193"/>
      <c r="J26" s="193"/>
      <c r="K26" s="193"/>
      <c r="L26" s="194"/>
    </row>
    <row r="27" spans="1:12" ht="19" thickTop="1" thickBot="1">
      <c r="A27" s="73" t="s">
        <v>162</v>
      </c>
      <c r="B27" s="74">
        <f>SUM(B28:B45)</f>
        <v>1160000</v>
      </c>
      <c r="C27" s="75"/>
      <c r="D27" s="76"/>
      <c r="E27" s="131" t="s">
        <v>163</v>
      </c>
      <c r="F27" s="132" t="s">
        <v>131</v>
      </c>
      <c r="G27" s="192" t="s">
        <v>294</v>
      </c>
      <c r="H27" s="193"/>
      <c r="I27" s="193"/>
      <c r="J27" s="193"/>
      <c r="K27" s="193"/>
      <c r="L27" s="194"/>
    </row>
    <row r="28" spans="1:12" ht="18.5" thickTop="1">
      <c r="A28" s="219" t="s">
        <v>164</v>
      </c>
      <c r="B28" s="220">
        <f>D28+D29</f>
        <v>0</v>
      </c>
      <c r="C28" s="66" t="s">
        <v>133</v>
      </c>
      <c r="D28" s="136"/>
      <c r="E28" s="131"/>
      <c r="F28" s="132" t="s">
        <v>131</v>
      </c>
      <c r="G28" s="192"/>
      <c r="H28" s="193"/>
      <c r="I28" s="193"/>
      <c r="J28" s="193"/>
      <c r="K28" s="193"/>
      <c r="L28" s="194"/>
    </row>
    <row r="29" spans="1:12">
      <c r="A29" s="219"/>
      <c r="B29" s="220"/>
      <c r="C29" s="65" t="s">
        <v>136</v>
      </c>
      <c r="D29" s="137"/>
      <c r="E29" s="131" t="s">
        <v>165</v>
      </c>
      <c r="F29" s="132" t="s">
        <v>131</v>
      </c>
      <c r="G29" s="192"/>
      <c r="H29" s="193"/>
      <c r="I29" s="193"/>
      <c r="J29" s="193"/>
      <c r="K29" s="193"/>
      <c r="L29" s="194"/>
    </row>
    <row r="30" spans="1:12">
      <c r="A30" s="77" t="s">
        <v>166</v>
      </c>
      <c r="B30" s="78">
        <f>D30</f>
        <v>60000</v>
      </c>
      <c r="C30" s="77" t="s">
        <v>138</v>
      </c>
      <c r="D30" s="136">
        <v>60000</v>
      </c>
      <c r="E30" s="131" t="s">
        <v>167</v>
      </c>
      <c r="F30" s="132" t="s">
        <v>131</v>
      </c>
      <c r="G30" s="192"/>
      <c r="H30" s="193"/>
      <c r="I30" s="193"/>
      <c r="J30" s="193"/>
      <c r="K30" s="193"/>
      <c r="L30" s="194"/>
    </row>
    <row r="31" spans="1:12">
      <c r="A31" s="66" t="s">
        <v>168</v>
      </c>
      <c r="B31" s="78">
        <f>D31</f>
        <v>180000</v>
      </c>
      <c r="C31" s="77" t="s">
        <v>140</v>
      </c>
      <c r="D31" s="138">
        <v>180000</v>
      </c>
      <c r="E31" s="131" t="s">
        <v>169</v>
      </c>
      <c r="F31" s="132" t="s">
        <v>131</v>
      </c>
      <c r="G31" s="192"/>
      <c r="H31" s="193"/>
      <c r="I31" s="193"/>
      <c r="J31" s="193"/>
      <c r="K31" s="193"/>
      <c r="L31" s="194"/>
    </row>
    <row r="32" spans="1:12">
      <c r="A32" s="65" t="s">
        <v>170</v>
      </c>
      <c r="B32" s="79">
        <f>D32</f>
        <v>0</v>
      </c>
      <c r="C32" s="77" t="s">
        <v>142</v>
      </c>
      <c r="D32" s="137"/>
      <c r="E32" s="131"/>
      <c r="F32" s="132" t="s">
        <v>131</v>
      </c>
      <c r="G32" s="192"/>
      <c r="H32" s="193"/>
      <c r="I32" s="193"/>
      <c r="J32" s="193"/>
      <c r="K32" s="193"/>
      <c r="L32" s="194"/>
    </row>
    <row r="33" spans="1:12">
      <c r="A33" s="221" t="s">
        <v>171</v>
      </c>
      <c r="B33" s="223">
        <f>D33+D34+D35</f>
        <v>250000</v>
      </c>
      <c r="C33" s="77" t="s">
        <v>144</v>
      </c>
      <c r="D33" s="136">
        <v>30000</v>
      </c>
      <c r="E33" s="131" t="s">
        <v>286</v>
      </c>
      <c r="F33" s="132" t="s">
        <v>131</v>
      </c>
      <c r="G33" s="192"/>
      <c r="H33" s="193"/>
      <c r="I33" s="193"/>
      <c r="J33" s="193"/>
      <c r="K33" s="193"/>
      <c r="L33" s="194"/>
    </row>
    <row r="34" spans="1:12">
      <c r="A34" s="219"/>
      <c r="B34" s="220"/>
      <c r="C34" s="66" t="s">
        <v>146</v>
      </c>
      <c r="D34" s="130">
        <v>220000</v>
      </c>
      <c r="E34" s="131" t="s">
        <v>285</v>
      </c>
      <c r="F34" s="132" t="s">
        <v>131</v>
      </c>
      <c r="G34" s="192" t="s">
        <v>290</v>
      </c>
      <c r="H34" s="193"/>
      <c r="I34" s="193"/>
      <c r="J34" s="193"/>
      <c r="K34" s="193"/>
      <c r="L34" s="194"/>
    </row>
    <row r="35" spans="1:12">
      <c r="A35" s="222"/>
      <c r="B35" s="220"/>
      <c r="C35" s="80" t="s">
        <v>172</v>
      </c>
      <c r="D35" s="136"/>
      <c r="E35" s="131" t="s">
        <v>287</v>
      </c>
      <c r="F35" s="132" t="s">
        <v>131</v>
      </c>
      <c r="G35" s="192" t="s">
        <v>289</v>
      </c>
      <c r="H35" s="193"/>
      <c r="I35" s="193"/>
      <c r="J35" s="193"/>
      <c r="K35" s="193"/>
      <c r="L35" s="194"/>
    </row>
    <row r="36" spans="1:12">
      <c r="A36" s="219" t="s">
        <v>173</v>
      </c>
      <c r="B36" s="223">
        <f>D36+D37+D38+D39</f>
        <v>180000</v>
      </c>
      <c r="C36" s="66" t="s">
        <v>150</v>
      </c>
      <c r="D36" s="137"/>
      <c r="E36" s="131" t="s">
        <v>288</v>
      </c>
      <c r="F36" s="132" t="s">
        <v>131</v>
      </c>
      <c r="G36" s="192" t="s">
        <v>297</v>
      </c>
      <c r="H36" s="193"/>
      <c r="I36" s="193"/>
      <c r="J36" s="193"/>
      <c r="K36" s="193"/>
      <c r="L36" s="194"/>
    </row>
    <row r="37" spans="1:12">
      <c r="A37" s="219"/>
      <c r="B37" s="220"/>
      <c r="C37" s="65" t="s">
        <v>152</v>
      </c>
      <c r="D37" s="139">
        <v>10000</v>
      </c>
      <c r="E37" s="131"/>
      <c r="F37" s="132" t="s">
        <v>131</v>
      </c>
      <c r="G37" s="192"/>
      <c r="H37" s="193"/>
      <c r="I37" s="193"/>
      <c r="J37" s="193"/>
      <c r="K37" s="193"/>
      <c r="L37" s="194"/>
    </row>
    <row r="38" spans="1:12">
      <c r="A38" s="219"/>
      <c r="B38" s="220"/>
      <c r="C38" s="65" t="s">
        <v>154</v>
      </c>
      <c r="D38" s="136">
        <v>70000</v>
      </c>
      <c r="E38" s="131"/>
      <c r="F38" s="132" t="s">
        <v>131</v>
      </c>
      <c r="G38" s="192"/>
      <c r="H38" s="193"/>
      <c r="I38" s="193"/>
      <c r="J38" s="193"/>
      <c r="K38" s="193"/>
      <c r="L38" s="194"/>
    </row>
    <row r="39" spans="1:12">
      <c r="A39" s="219"/>
      <c r="B39" s="224"/>
      <c r="C39" s="77" t="s">
        <v>156</v>
      </c>
      <c r="D39" s="137">
        <v>100000</v>
      </c>
      <c r="E39" s="131"/>
      <c r="F39" s="132" t="s">
        <v>131</v>
      </c>
      <c r="G39" s="192"/>
      <c r="H39" s="193"/>
      <c r="I39" s="193"/>
      <c r="J39" s="193"/>
      <c r="K39" s="193"/>
      <c r="L39" s="194"/>
    </row>
    <row r="40" spans="1:12">
      <c r="A40" s="77" t="s">
        <v>174</v>
      </c>
      <c r="B40" s="79">
        <f t="shared" ref="B40:B45" si="0">D40</f>
        <v>220000</v>
      </c>
      <c r="C40" s="66" t="s">
        <v>158</v>
      </c>
      <c r="D40" s="139">
        <v>220000</v>
      </c>
      <c r="E40" s="131"/>
      <c r="F40" s="132" t="s">
        <v>131</v>
      </c>
      <c r="G40" s="192"/>
      <c r="H40" s="193"/>
      <c r="I40" s="193"/>
      <c r="J40" s="193"/>
      <c r="K40" s="193"/>
      <c r="L40" s="194"/>
    </row>
    <row r="41" spans="1:12">
      <c r="A41" s="77" t="s">
        <v>175</v>
      </c>
      <c r="B41" s="81">
        <f t="shared" si="0"/>
        <v>270000</v>
      </c>
      <c r="C41" s="65" t="s">
        <v>163</v>
      </c>
      <c r="D41" s="139">
        <v>270000</v>
      </c>
      <c r="E41" s="131"/>
      <c r="F41" s="132" t="s">
        <v>131</v>
      </c>
      <c r="G41" s="192"/>
      <c r="H41" s="193"/>
      <c r="I41" s="193"/>
      <c r="J41" s="193"/>
      <c r="K41" s="193"/>
      <c r="L41" s="194"/>
    </row>
    <row r="42" spans="1:12">
      <c r="A42" s="66" t="s">
        <v>176</v>
      </c>
      <c r="B42" s="81">
        <f t="shared" si="0"/>
        <v>0</v>
      </c>
      <c r="C42" s="77" t="s">
        <v>177</v>
      </c>
      <c r="D42" s="139"/>
      <c r="E42" s="131"/>
      <c r="F42" s="132" t="s">
        <v>131</v>
      </c>
      <c r="G42" s="192"/>
      <c r="H42" s="193"/>
      <c r="I42" s="193"/>
      <c r="J42" s="193"/>
      <c r="K42" s="193"/>
      <c r="L42" s="194"/>
    </row>
    <row r="43" spans="1:12">
      <c r="A43" s="77" t="s">
        <v>178</v>
      </c>
      <c r="B43" s="81">
        <f t="shared" si="0"/>
        <v>0</v>
      </c>
      <c r="C43" s="77" t="s">
        <v>179</v>
      </c>
      <c r="D43" s="139"/>
      <c r="E43" s="131"/>
      <c r="F43" s="132" t="s">
        <v>131</v>
      </c>
      <c r="G43" s="192"/>
      <c r="H43" s="193"/>
      <c r="I43" s="193"/>
      <c r="J43" s="193"/>
      <c r="K43" s="193"/>
      <c r="L43" s="194"/>
    </row>
    <row r="44" spans="1:12">
      <c r="A44" s="77" t="s">
        <v>180</v>
      </c>
      <c r="B44" s="78">
        <f t="shared" si="0"/>
        <v>0</v>
      </c>
      <c r="C44" s="66" t="s">
        <v>167</v>
      </c>
      <c r="D44" s="139"/>
      <c r="E44" s="133"/>
      <c r="F44" s="132" t="s">
        <v>131</v>
      </c>
      <c r="G44" s="192"/>
      <c r="H44" s="193"/>
      <c r="I44" s="193"/>
      <c r="J44" s="193"/>
      <c r="K44" s="193"/>
      <c r="L44" s="194"/>
    </row>
    <row r="45" spans="1:12" ht="18.5" thickBot="1">
      <c r="A45" s="67" t="s">
        <v>181</v>
      </c>
      <c r="B45" s="82">
        <f t="shared" si="0"/>
        <v>0</v>
      </c>
      <c r="C45" s="65" t="s">
        <v>169</v>
      </c>
      <c r="D45" s="140"/>
      <c r="E45" s="131"/>
      <c r="F45" s="132" t="s">
        <v>131</v>
      </c>
      <c r="G45" s="192"/>
      <c r="H45" s="193"/>
      <c r="I45" s="193"/>
      <c r="J45" s="193"/>
      <c r="K45" s="193"/>
      <c r="L45" s="194"/>
    </row>
    <row r="46" spans="1:12" ht="28.5" customHeight="1" thickTop="1" thickBot="1">
      <c r="A46" s="83" t="s">
        <v>182</v>
      </c>
      <c r="B46" s="84">
        <f>D46</f>
        <v>195000</v>
      </c>
      <c r="C46" s="85"/>
      <c r="D46" s="141">
        <v>195000</v>
      </c>
      <c r="E46" s="131"/>
      <c r="F46" s="132" t="s">
        <v>131</v>
      </c>
      <c r="G46" s="192"/>
      <c r="H46" s="193"/>
      <c r="I46" s="193"/>
      <c r="J46" s="193"/>
      <c r="K46" s="193"/>
      <c r="L46" s="194"/>
    </row>
    <row r="47" spans="1:12" ht="19" thickTop="1" thickBot="1">
      <c r="A47" s="86" t="s">
        <v>183</v>
      </c>
      <c r="B47" s="87">
        <f>SUM(B28:B46)</f>
        <v>1355000</v>
      </c>
      <c r="C47" s="88"/>
      <c r="D47" s="89"/>
      <c r="E47" s="134"/>
      <c r="F47" s="135"/>
      <c r="G47" s="225"/>
      <c r="H47" s="225"/>
      <c r="I47" s="225"/>
      <c r="J47" s="225"/>
      <c r="K47" s="225"/>
      <c r="L47" s="226"/>
    </row>
  </sheetData>
  <protectedRanges>
    <protectedRange sqref="B15:B23" name="範囲1_1"/>
    <protectedRange sqref="D28:D46" name="範囲2_1"/>
  </protectedRanges>
  <mergeCells count="62">
    <mergeCell ref="G46:L46"/>
    <mergeCell ref="G47:L47"/>
    <mergeCell ref="G40:L40"/>
    <mergeCell ref="G41:L41"/>
    <mergeCell ref="G42:L42"/>
    <mergeCell ref="G43:L43"/>
    <mergeCell ref="G44:L44"/>
    <mergeCell ref="G45:L45"/>
    <mergeCell ref="A36:A39"/>
    <mergeCell ref="B36:B39"/>
    <mergeCell ref="G36:L36"/>
    <mergeCell ref="G37:L37"/>
    <mergeCell ref="G38:L38"/>
    <mergeCell ref="G39:L39"/>
    <mergeCell ref="G30:L30"/>
    <mergeCell ref="G31:L31"/>
    <mergeCell ref="G32:L32"/>
    <mergeCell ref="A33:A35"/>
    <mergeCell ref="B33:B35"/>
    <mergeCell ref="G33:L33"/>
    <mergeCell ref="G34:L34"/>
    <mergeCell ref="G35:L35"/>
    <mergeCell ref="G25:L25"/>
    <mergeCell ref="G26:L26"/>
    <mergeCell ref="G27:L27"/>
    <mergeCell ref="A28:A29"/>
    <mergeCell ref="B28:B29"/>
    <mergeCell ref="G28:L28"/>
    <mergeCell ref="G29:L29"/>
    <mergeCell ref="C22:D22"/>
    <mergeCell ref="G22:L22"/>
    <mergeCell ref="C23:D23"/>
    <mergeCell ref="G23:L23"/>
    <mergeCell ref="C24:D24"/>
    <mergeCell ref="G24:L24"/>
    <mergeCell ref="C19:D19"/>
    <mergeCell ref="G19:L19"/>
    <mergeCell ref="C20:D20"/>
    <mergeCell ref="G20:L20"/>
    <mergeCell ref="C21:D21"/>
    <mergeCell ref="G21:L21"/>
    <mergeCell ref="C16:D16"/>
    <mergeCell ref="G16:L16"/>
    <mergeCell ref="C17:D17"/>
    <mergeCell ref="G17:L17"/>
    <mergeCell ref="C18:D18"/>
    <mergeCell ref="G18:L18"/>
    <mergeCell ref="A2:H3"/>
    <mergeCell ref="C15:D15"/>
    <mergeCell ref="G15:L15"/>
    <mergeCell ref="A6:D6"/>
    <mergeCell ref="B8:C8"/>
    <mergeCell ref="E9:L9"/>
    <mergeCell ref="B10:C10"/>
    <mergeCell ref="G10:L10"/>
    <mergeCell ref="B11:C11"/>
    <mergeCell ref="G11:L11"/>
    <mergeCell ref="B12:C12"/>
    <mergeCell ref="G12:L12"/>
    <mergeCell ref="G13:L13"/>
    <mergeCell ref="C14:D14"/>
    <mergeCell ref="G14:L14"/>
  </mergeCells>
  <phoneticPr fontId="1"/>
  <conditionalFormatting sqref="B24">
    <cfRule type="cellIs" dxfId="13" priority="2" operator="notEqual">
      <formula>$B$47</formula>
    </cfRule>
  </conditionalFormatting>
  <conditionalFormatting sqref="B47">
    <cfRule type="cellIs" dxfId="12" priority="1" operator="notEqual">
      <formula>$B$24</formula>
    </cfRule>
  </conditionalFormatting>
  <pageMargins left="0.7" right="0.7" top="0.75" bottom="0.75" header="0.3" footer="0.3"/>
  <pageSetup paperSize="9" scale="52"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T25"/>
  <sheetViews>
    <sheetView workbookViewId="0">
      <selection activeCell="V18" sqref="V18"/>
    </sheetView>
  </sheetViews>
  <sheetFormatPr defaultRowHeight="18"/>
  <cols>
    <col min="1" max="1" width="4.1640625" customWidth="1"/>
    <col min="2" max="2" width="7.08203125" customWidth="1"/>
    <col min="4" max="4" width="9.9140625" customWidth="1"/>
    <col min="5" max="5" width="9.75" customWidth="1"/>
  </cols>
  <sheetData>
    <row r="2" spans="2:20" ht="26.5">
      <c r="B2" s="149" t="s">
        <v>233</v>
      </c>
      <c r="C2" s="149"/>
      <c r="D2" s="149"/>
      <c r="E2" s="149"/>
      <c r="F2" s="149"/>
    </row>
    <row r="4" spans="2:20" ht="22.5">
      <c r="C4" s="231">
        <v>45870</v>
      </c>
      <c r="D4" s="231"/>
      <c r="E4" s="231"/>
      <c r="F4" s="232" t="s">
        <v>234</v>
      </c>
      <c r="G4" s="232"/>
      <c r="H4" s="232"/>
      <c r="I4" s="233" t="s">
        <v>235</v>
      </c>
      <c r="J4" s="233"/>
      <c r="K4" s="233"/>
      <c r="L4" s="228" t="s">
        <v>236</v>
      </c>
      <c r="M4" s="228"/>
      <c r="N4" s="228"/>
      <c r="O4" s="227" t="s">
        <v>237</v>
      </c>
      <c r="P4" s="227"/>
      <c r="Q4" s="227"/>
      <c r="R4" s="228" t="s">
        <v>238</v>
      </c>
      <c r="S4" s="228"/>
      <c r="T4" s="228"/>
    </row>
    <row r="5" spans="2:20">
      <c r="C5" s="159"/>
      <c r="D5" s="160"/>
      <c r="E5" s="160"/>
      <c r="F5" s="161"/>
      <c r="G5" s="161"/>
      <c r="H5" s="161"/>
      <c r="I5" s="160"/>
      <c r="J5" s="160"/>
      <c r="K5" s="160"/>
      <c r="L5" s="161"/>
      <c r="M5" s="161"/>
      <c r="N5" s="161"/>
      <c r="O5" s="160"/>
      <c r="P5" s="160"/>
      <c r="Q5" s="160"/>
      <c r="R5" s="161"/>
      <c r="S5" s="161"/>
      <c r="T5" s="162"/>
    </row>
    <row r="6" spans="2:20">
      <c r="C6" s="159"/>
      <c r="D6" s="160"/>
      <c r="E6" s="160"/>
      <c r="F6" s="161"/>
      <c r="G6" s="161"/>
      <c r="H6" s="161"/>
      <c r="I6" s="160"/>
      <c r="J6" s="160"/>
      <c r="K6" s="160"/>
      <c r="L6" s="161"/>
      <c r="M6" s="161"/>
      <c r="N6" s="161"/>
      <c r="O6" s="160"/>
      <c r="P6" s="160"/>
      <c r="Q6" s="160"/>
      <c r="R6" s="161"/>
      <c r="S6" s="161"/>
      <c r="T6" s="162"/>
    </row>
    <row r="7" spans="2:20">
      <c r="C7" s="229" t="s">
        <v>239</v>
      </c>
      <c r="D7" s="230"/>
      <c r="E7" s="230"/>
      <c r="F7" s="161"/>
      <c r="G7" s="161"/>
      <c r="H7" s="161"/>
      <c r="I7" s="160"/>
      <c r="J7" s="160"/>
      <c r="K7" s="160"/>
      <c r="L7" s="161"/>
      <c r="M7" s="161"/>
      <c r="N7" s="161"/>
      <c r="O7" s="160"/>
      <c r="P7" s="160"/>
      <c r="Q7" s="160"/>
      <c r="R7" s="161"/>
      <c r="S7" s="161"/>
      <c r="T7" s="162"/>
    </row>
    <row r="8" spans="2:20">
      <c r="C8" s="159"/>
      <c r="D8" s="160"/>
      <c r="E8" s="160"/>
      <c r="F8" s="161"/>
      <c r="G8" s="161"/>
      <c r="H8" s="161"/>
      <c r="I8" s="160"/>
      <c r="J8" s="160"/>
      <c r="K8" s="160"/>
      <c r="L8" s="161"/>
      <c r="M8" s="161"/>
      <c r="N8" s="161"/>
      <c r="O8" s="160"/>
      <c r="P8" s="160"/>
      <c r="Q8" s="160"/>
      <c r="R8" s="161"/>
      <c r="S8" s="161"/>
      <c r="T8" s="162"/>
    </row>
    <row r="9" spans="2:20">
      <c r="C9" s="159"/>
      <c r="D9" s="160"/>
      <c r="E9" s="163"/>
      <c r="F9" s="164"/>
      <c r="G9" s="165" t="s">
        <v>240</v>
      </c>
      <c r="H9" s="164"/>
      <c r="I9" s="163"/>
      <c r="J9" s="163"/>
      <c r="K9" s="163"/>
      <c r="L9" s="161"/>
      <c r="M9" s="161"/>
      <c r="N9" s="161"/>
      <c r="O9" s="160"/>
      <c r="P9" s="160"/>
      <c r="Q9" s="160"/>
      <c r="R9" s="161"/>
      <c r="S9" s="161"/>
      <c r="T9" s="162"/>
    </row>
    <row r="10" spans="2:20">
      <c r="C10" s="159"/>
      <c r="D10" s="160"/>
      <c r="E10" s="163"/>
      <c r="F10" s="164"/>
      <c r="G10" s="165"/>
      <c r="H10" s="164"/>
      <c r="I10" s="163"/>
      <c r="J10" s="163"/>
      <c r="K10" s="163"/>
      <c r="L10" s="161"/>
      <c r="M10" s="161"/>
      <c r="N10" s="161"/>
      <c r="O10" s="160"/>
      <c r="P10" s="160"/>
      <c r="Q10" s="160"/>
      <c r="R10" s="161"/>
      <c r="S10" s="161"/>
      <c r="T10" s="162"/>
    </row>
    <row r="11" spans="2:20">
      <c r="C11" s="159"/>
      <c r="D11" s="160"/>
      <c r="E11" s="163"/>
      <c r="F11" s="164"/>
      <c r="G11" s="165"/>
      <c r="H11" s="164"/>
      <c r="I11" s="163"/>
      <c r="J11" s="163"/>
      <c r="K11" s="163"/>
      <c r="L11" s="161"/>
      <c r="M11" s="161"/>
      <c r="N11" s="161"/>
      <c r="O11" s="160"/>
      <c r="P11" s="160"/>
      <c r="Q11" s="160"/>
      <c r="R11" s="161"/>
      <c r="S11" s="161"/>
      <c r="T11" s="162"/>
    </row>
    <row r="12" spans="2:20">
      <c r="C12" s="159"/>
      <c r="D12" s="160"/>
      <c r="E12" s="163"/>
      <c r="F12" s="164"/>
      <c r="G12" s="165" t="s">
        <v>241</v>
      </c>
      <c r="H12" s="164"/>
      <c r="I12" s="163"/>
      <c r="J12" s="163"/>
      <c r="K12" s="163"/>
      <c r="L12" s="161"/>
      <c r="M12" s="161"/>
      <c r="N12" s="161"/>
      <c r="O12" s="160"/>
      <c r="P12" s="160"/>
      <c r="Q12" s="160"/>
      <c r="R12" s="161"/>
      <c r="S12" s="161"/>
      <c r="T12" s="162"/>
    </row>
    <row r="13" spans="2:20">
      <c r="C13" s="159"/>
      <c r="D13" s="160"/>
      <c r="E13" s="160"/>
      <c r="F13" s="161"/>
      <c r="G13" s="161"/>
      <c r="H13" s="161"/>
      <c r="I13" s="160"/>
      <c r="J13" s="160"/>
      <c r="K13" s="160"/>
      <c r="L13" s="161"/>
      <c r="M13" s="161"/>
      <c r="N13" s="161"/>
      <c r="O13" s="160"/>
      <c r="P13" s="160"/>
      <c r="Q13" s="160"/>
      <c r="R13" s="161"/>
      <c r="S13" s="161"/>
      <c r="T13" s="162"/>
    </row>
    <row r="14" spans="2:20">
      <c r="C14" s="159"/>
      <c r="D14" s="160"/>
      <c r="E14" s="160"/>
      <c r="F14" s="161"/>
      <c r="G14" s="161"/>
      <c r="H14" s="161"/>
      <c r="I14" s="160"/>
      <c r="J14" s="160"/>
      <c r="K14" s="160"/>
      <c r="L14" s="161"/>
      <c r="M14" s="161"/>
      <c r="N14" s="161"/>
      <c r="O14" s="160"/>
      <c r="P14" s="160"/>
      <c r="Q14" s="160"/>
      <c r="R14" s="161"/>
      <c r="S14" s="161"/>
      <c r="T14" s="162"/>
    </row>
    <row r="15" spans="2:20">
      <c r="C15" s="159"/>
      <c r="D15" s="160"/>
      <c r="E15" s="160"/>
      <c r="F15" s="166"/>
      <c r="G15" s="167" t="s">
        <v>242</v>
      </c>
      <c r="H15" s="166"/>
      <c r="I15" s="163"/>
      <c r="J15" s="163"/>
      <c r="K15" s="163"/>
      <c r="L15" s="161"/>
      <c r="M15" s="161"/>
      <c r="N15" s="161"/>
      <c r="O15" s="160"/>
      <c r="P15" s="160"/>
      <c r="Q15" s="160"/>
      <c r="R15" s="161"/>
      <c r="S15" s="161"/>
      <c r="T15" s="162"/>
    </row>
    <row r="16" spans="2:20">
      <c r="C16" s="159"/>
      <c r="D16" s="160"/>
      <c r="E16" s="160"/>
      <c r="F16" s="161"/>
      <c r="G16" s="161"/>
      <c r="H16" s="161"/>
      <c r="I16" s="160"/>
      <c r="J16" s="160"/>
      <c r="K16" s="160"/>
      <c r="L16" s="161"/>
      <c r="M16" s="161"/>
      <c r="N16" s="161"/>
      <c r="O16" s="160"/>
      <c r="P16" s="160"/>
      <c r="Q16" s="160"/>
      <c r="R16" s="161"/>
      <c r="S16" s="161"/>
      <c r="T16" s="162"/>
    </row>
    <row r="17" spans="3:20">
      <c r="C17" s="159"/>
      <c r="D17" s="160"/>
      <c r="E17" s="160"/>
      <c r="F17" s="161"/>
      <c r="G17" s="161"/>
      <c r="H17" s="161"/>
      <c r="I17" s="160"/>
      <c r="J17" s="160"/>
      <c r="K17" s="160"/>
      <c r="L17" s="161"/>
      <c r="M17" s="161"/>
      <c r="N17" s="161"/>
      <c r="O17" s="160"/>
      <c r="P17" s="160"/>
      <c r="Q17" s="160"/>
      <c r="R17" s="161"/>
      <c r="S17" s="161"/>
      <c r="T17" s="162"/>
    </row>
    <row r="18" spans="3:20">
      <c r="C18" s="159"/>
      <c r="D18" s="160"/>
      <c r="E18" s="160"/>
      <c r="F18" s="161"/>
      <c r="G18" s="161" t="s">
        <v>243</v>
      </c>
      <c r="H18" s="161"/>
      <c r="I18" s="160"/>
      <c r="J18" s="160"/>
      <c r="K18" s="160"/>
      <c r="L18" s="161"/>
      <c r="M18" s="161"/>
      <c r="N18" s="161"/>
      <c r="O18" s="160"/>
      <c r="P18" s="160"/>
      <c r="Q18" s="160"/>
      <c r="R18" s="161"/>
      <c r="S18" s="161"/>
      <c r="T18" s="162"/>
    </row>
    <row r="19" spans="3:20">
      <c r="C19" s="159"/>
      <c r="D19" s="160"/>
      <c r="E19" s="160"/>
      <c r="F19" s="161"/>
      <c r="G19" s="161"/>
      <c r="H19" s="161"/>
      <c r="I19" s="160"/>
      <c r="J19" s="160"/>
      <c r="K19" s="160"/>
      <c r="L19" s="161"/>
      <c r="M19" s="161"/>
      <c r="N19" s="161"/>
      <c r="O19" s="160"/>
      <c r="P19" s="160"/>
      <c r="Q19" s="160"/>
      <c r="R19" s="161"/>
      <c r="S19" s="161"/>
      <c r="T19" s="162"/>
    </row>
    <row r="20" spans="3:20">
      <c r="C20" s="159"/>
      <c r="D20" s="160"/>
      <c r="E20" s="160"/>
      <c r="F20" s="161"/>
      <c r="G20" s="161"/>
      <c r="H20" s="161"/>
      <c r="I20" s="160"/>
      <c r="J20" s="160"/>
      <c r="K20" s="160"/>
      <c r="L20" s="161"/>
      <c r="M20" s="161"/>
      <c r="N20" s="161"/>
      <c r="O20" s="160"/>
      <c r="P20" s="160"/>
      <c r="Q20" s="160"/>
      <c r="R20" s="161"/>
      <c r="S20" s="161"/>
      <c r="T20" s="162"/>
    </row>
    <row r="21" spans="3:20">
      <c r="C21" s="159"/>
      <c r="D21" s="160"/>
      <c r="E21" s="160"/>
      <c r="F21" s="161"/>
      <c r="G21" s="161"/>
      <c r="H21" s="161"/>
      <c r="I21" s="160"/>
      <c r="J21" s="160"/>
      <c r="K21" s="160"/>
      <c r="L21" s="166"/>
      <c r="M21" s="166"/>
      <c r="N21" s="167" t="s">
        <v>244</v>
      </c>
      <c r="O21" s="163"/>
      <c r="P21" s="163"/>
      <c r="Q21" s="163"/>
      <c r="R21" s="166"/>
      <c r="S21" s="166"/>
      <c r="T21" s="162"/>
    </row>
    <row r="22" spans="3:20">
      <c r="C22" s="159"/>
      <c r="D22" s="160"/>
      <c r="E22" s="160"/>
      <c r="F22" s="161"/>
      <c r="G22" s="161"/>
      <c r="H22" s="161"/>
      <c r="I22" s="160"/>
      <c r="J22" s="160"/>
      <c r="K22" s="160"/>
      <c r="L22" s="161"/>
      <c r="M22" s="161"/>
      <c r="N22" s="161"/>
      <c r="O22" s="160"/>
      <c r="P22" s="160"/>
      <c r="Q22" s="160"/>
      <c r="R22" s="161"/>
      <c r="S22" s="161"/>
      <c r="T22" s="162"/>
    </row>
    <row r="23" spans="3:20">
      <c r="C23" s="159"/>
      <c r="D23" s="160"/>
      <c r="E23" s="160"/>
      <c r="F23" s="161"/>
      <c r="G23" s="161"/>
      <c r="H23" s="161"/>
      <c r="I23" s="160"/>
      <c r="J23" s="160"/>
      <c r="K23" s="160"/>
      <c r="L23" s="161"/>
      <c r="M23" s="161"/>
      <c r="N23" s="161"/>
      <c r="O23" s="160"/>
      <c r="P23" s="160"/>
      <c r="Q23" s="160"/>
      <c r="R23" s="161"/>
      <c r="S23" s="161"/>
      <c r="T23" s="162"/>
    </row>
    <row r="24" spans="3:20">
      <c r="C24" s="159"/>
      <c r="D24" s="160"/>
      <c r="E24" s="160"/>
      <c r="F24" s="161"/>
      <c r="G24" s="161"/>
      <c r="H24" s="161"/>
      <c r="I24" s="160"/>
      <c r="J24" s="160"/>
      <c r="K24" s="160"/>
      <c r="L24" s="166"/>
      <c r="M24" s="166"/>
      <c r="N24" s="166"/>
      <c r="O24" s="163"/>
      <c r="P24" s="163" t="s">
        <v>245</v>
      </c>
      <c r="Q24" s="163"/>
      <c r="R24" s="166"/>
      <c r="S24" s="166"/>
      <c r="T24" s="162"/>
    </row>
    <row r="25" spans="3:20">
      <c r="C25" s="168"/>
      <c r="D25" s="169"/>
      <c r="E25" s="169"/>
      <c r="F25" s="170"/>
      <c r="G25" s="170"/>
      <c r="H25" s="170"/>
      <c r="I25" s="169"/>
      <c r="J25" s="169"/>
      <c r="K25" s="169"/>
      <c r="L25" s="170"/>
      <c r="M25" s="170"/>
      <c r="N25" s="170"/>
      <c r="O25" s="169"/>
      <c r="P25" s="169"/>
      <c r="Q25" s="169"/>
      <c r="R25" s="170"/>
      <c r="S25" s="170"/>
      <c r="T25" s="171"/>
    </row>
  </sheetData>
  <mergeCells count="7">
    <mergeCell ref="O4:Q4"/>
    <mergeCell ref="R4:T4"/>
    <mergeCell ref="C7:E7"/>
    <mergeCell ref="C4:E4"/>
    <mergeCell ref="F4:H4"/>
    <mergeCell ref="I4:K4"/>
    <mergeCell ref="L4:N4"/>
  </mergeCells>
  <phoneticPr fontId="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3:T26"/>
  <sheetViews>
    <sheetView topLeftCell="A4" workbookViewId="0">
      <selection activeCell="V21" sqref="V21"/>
    </sheetView>
  </sheetViews>
  <sheetFormatPr defaultRowHeight="18"/>
  <sheetData>
    <row r="3" spans="6:14" ht="29">
      <c r="F3" s="237" t="s">
        <v>246</v>
      </c>
      <c r="G3" s="237"/>
      <c r="H3" s="237"/>
      <c r="I3" s="237"/>
      <c r="J3" s="237"/>
      <c r="K3" s="237"/>
      <c r="L3" s="237"/>
      <c r="M3" s="237"/>
      <c r="N3" s="237"/>
    </row>
    <row r="6" spans="6:14">
      <c r="I6" s="238" t="s">
        <v>247</v>
      </c>
      <c r="J6" s="238"/>
      <c r="K6" s="238"/>
      <c r="L6" s="238"/>
      <c r="M6" s="166"/>
    </row>
    <row r="7" spans="6:14">
      <c r="F7" s="172"/>
      <c r="G7" s="172"/>
      <c r="H7" s="172"/>
      <c r="I7" s="238" t="s">
        <v>248</v>
      </c>
      <c r="J7" s="238"/>
      <c r="K7" s="238"/>
      <c r="L7" s="238"/>
      <c r="M7" s="166"/>
    </row>
    <row r="8" spans="6:14">
      <c r="F8" s="172"/>
      <c r="G8" s="172"/>
      <c r="H8" s="172"/>
      <c r="I8" s="172"/>
      <c r="J8" s="173"/>
      <c r="K8" s="161"/>
      <c r="L8" s="161"/>
      <c r="M8" s="161"/>
    </row>
    <row r="9" spans="6:14">
      <c r="J9" s="162"/>
    </row>
    <row r="10" spans="6:14">
      <c r="J10" s="171"/>
    </row>
    <row r="11" spans="6:14">
      <c r="F11" s="166"/>
      <c r="G11" s="166"/>
      <c r="H11" s="166"/>
      <c r="I11" s="234" t="s">
        <v>249</v>
      </c>
      <c r="J11" s="235"/>
      <c r="K11" s="235"/>
      <c r="L11" s="236"/>
      <c r="M11" s="166"/>
    </row>
    <row r="12" spans="6:14">
      <c r="F12" s="166"/>
      <c r="G12" s="166"/>
      <c r="H12" s="166"/>
      <c r="I12" s="239" t="s">
        <v>250</v>
      </c>
      <c r="J12" s="240"/>
      <c r="K12" s="240"/>
      <c r="L12" s="241"/>
      <c r="M12" s="166"/>
    </row>
    <row r="13" spans="6:14">
      <c r="F13" s="166"/>
      <c r="G13" s="166"/>
      <c r="H13" s="166"/>
      <c r="I13" s="242" t="s">
        <v>250</v>
      </c>
      <c r="J13" s="243"/>
      <c r="K13" s="243"/>
      <c r="L13" s="244"/>
      <c r="M13" s="166"/>
    </row>
    <row r="14" spans="6:14">
      <c r="I14" s="174"/>
      <c r="J14" s="175"/>
    </row>
    <row r="15" spans="6:14">
      <c r="I15" s="161"/>
      <c r="J15" s="162"/>
    </row>
    <row r="16" spans="6:14">
      <c r="I16" s="170"/>
      <c r="J16" s="171"/>
    </row>
    <row r="17" spans="1:20">
      <c r="F17" s="166"/>
      <c r="G17" s="166"/>
      <c r="H17" s="166"/>
      <c r="I17" s="234" t="s">
        <v>251</v>
      </c>
      <c r="J17" s="235"/>
      <c r="K17" s="235"/>
      <c r="L17" s="236"/>
      <c r="M17" s="166"/>
    </row>
    <row r="18" spans="1:20">
      <c r="F18" s="166"/>
      <c r="G18" s="166"/>
      <c r="H18" s="166"/>
      <c r="I18" s="242" t="s">
        <v>252</v>
      </c>
      <c r="J18" s="243"/>
      <c r="K18" s="243"/>
      <c r="L18" s="244"/>
      <c r="M18" s="166"/>
    </row>
    <row r="19" spans="1:20">
      <c r="J19" s="175"/>
    </row>
    <row r="20" spans="1:20">
      <c r="J20" s="162"/>
    </row>
    <row r="21" spans="1:20">
      <c r="C21" s="176"/>
      <c r="D21" s="174"/>
      <c r="E21" s="174"/>
      <c r="F21" s="174"/>
      <c r="G21" s="175"/>
      <c r="H21" s="176"/>
      <c r="I21" s="174"/>
      <c r="J21" s="174"/>
      <c r="K21" s="174"/>
      <c r="L21" s="174"/>
      <c r="M21" s="175"/>
      <c r="N21" s="174"/>
      <c r="O21" s="174"/>
      <c r="P21" s="174"/>
      <c r="Q21" s="174"/>
      <c r="R21" s="175"/>
    </row>
    <row r="22" spans="1:20">
      <c r="C22" s="177"/>
      <c r="H22" s="177"/>
      <c r="M22" s="171"/>
      <c r="R22" s="171"/>
    </row>
    <row r="23" spans="1:20">
      <c r="A23" s="234" t="s">
        <v>253</v>
      </c>
      <c r="B23" s="235"/>
      <c r="C23" s="235"/>
      <c r="D23" s="236"/>
      <c r="F23" s="234" t="s">
        <v>254</v>
      </c>
      <c r="G23" s="235"/>
      <c r="H23" s="235"/>
      <c r="I23" s="236"/>
      <c r="J23" s="166"/>
      <c r="L23" s="234" t="s">
        <v>255</v>
      </c>
      <c r="M23" s="235"/>
      <c r="N23" s="235"/>
      <c r="O23" s="236"/>
      <c r="Q23" s="234" t="s">
        <v>99</v>
      </c>
      <c r="R23" s="235"/>
      <c r="S23" s="235"/>
      <c r="T23" s="236"/>
    </row>
    <row r="24" spans="1:20">
      <c r="A24" s="245" t="s">
        <v>252</v>
      </c>
      <c r="B24" s="246"/>
      <c r="C24" s="246"/>
      <c r="D24" s="247"/>
      <c r="F24" s="245" t="s">
        <v>252</v>
      </c>
      <c r="G24" s="246"/>
      <c r="H24" s="246"/>
      <c r="I24" s="247"/>
      <c r="J24" s="166"/>
      <c r="L24" s="239" t="s">
        <v>252</v>
      </c>
      <c r="M24" s="240"/>
      <c r="N24" s="240"/>
      <c r="O24" s="241"/>
      <c r="Q24" s="245" t="s">
        <v>256</v>
      </c>
      <c r="R24" s="246"/>
      <c r="S24" s="246"/>
      <c r="T24" s="247"/>
    </row>
    <row r="25" spans="1:20">
      <c r="A25" s="239" t="s">
        <v>252</v>
      </c>
      <c r="B25" s="240"/>
      <c r="C25" s="240"/>
      <c r="D25" s="241"/>
      <c r="F25" s="239" t="s">
        <v>252</v>
      </c>
      <c r="G25" s="240"/>
      <c r="H25" s="240"/>
      <c r="I25" s="241"/>
      <c r="J25" s="166"/>
      <c r="L25" s="239" t="s">
        <v>252</v>
      </c>
      <c r="M25" s="240"/>
      <c r="N25" s="240"/>
      <c r="O25" s="241"/>
      <c r="Q25" s="239" t="s">
        <v>257</v>
      </c>
      <c r="R25" s="240"/>
      <c r="S25" s="240"/>
      <c r="T25" s="241"/>
    </row>
    <row r="26" spans="1:20">
      <c r="A26" s="242" t="s">
        <v>252</v>
      </c>
      <c r="B26" s="243"/>
      <c r="C26" s="243"/>
      <c r="D26" s="244"/>
      <c r="F26" s="242" t="s">
        <v>258</v>
      </c>
      <c r="G26" s="243"/>
      <c r="H26" s="243"/>
      <c r="I26" s="244"/>
      <c r="J26" s="166"/>
      <c r="L26" s="242" t="s">
        <v>252</v>
      </c>
      <c r="M26" s="243"/>
      <c r="N26" s="243"/>
      <c r="O26" s="244"/>
      <c r="Q26" s="242" t="s">
        <v>259</v>
      </c>
      <c r="R26" s="243"/>
      <c r="S26" s="243"/>
      <c r="T26" s="244"/>
    </row>
  </sheetData>
  <mergeCells count="24">
    <mergeCell ref="Q26:T26"/>
    <mergeCell ref="A24:D24"/>
    <mergeCell ref="F24:I24"/>
    <mergeCell ref="L24:O24"/>
    <mergeCell ref="Q24:T24"/>
    <mergeCell ref="A25:D25"/>
    <mergeCell ref="F25:I25"/>
    <mergeCell ref="L25:O25"/>
    <mergeCell ref="Q25:T25"/>
    <mergeCell ref="A23:D23"/>
    <mergeCell ref="F23:I23"/>
    <mergeCell ref="L23:O23"/>
    <mergeCell ref="A26:D26"/>
    <mergeCell ref="F26:I26"/>
    <mergeCell ref="L26:O26"/>
    <mergeCell ref="Q23:T23"/>
    <mergeCell ref="F3:N3"/>
    <mergeCell ref="I6:L6"/>
    <mergeCell ref="I7:L7"/>
    <mergeCell ref="I11:L11"/>
    <mergeCell ref="I12:L12"/>
    <mergeCell ref="I13:L13"/>
    <mergeCell ref="I17:L17"/>
    <mergeCell ref="I18:L18"/>
  </mergeCells>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29"/>
  <sheetViews>
    <sheetView workbookViewId="0">
      <selection activeCell="J26" sqref="J26"/>
    </sheetView>
  </sheetViews>
  <sheetFormatPr defaultRowHeight="18"/>
  <cols>
    <col min="1" max="1" width="19.33203125" customWidth="1"/>
    <col min="2" max="2" width="12.5" customWidth="1"/>
    <col min="3" max="3" width="17.75" customWidth="1"/>
    <col min="4" max="4" width="14.9140625" customWidth="1"/>
    <col min="5" max="5" width="16.08203125" customWidth="1"/>
  </cols>
  <sheetData>
    <row r="1" spans="1:5">
      <c r="A1" t="s">
        <v>215</v>
      </c>
    </row>
    <row r="2" spans="1:5" ht="18.5" thickBot="1"/>
    <row r="3" spans="1:5">
      <c r="A3" s="248" t="s">
        <v>216</v>
      </c>
      <c r="B3" s="260"/>
      <c r="C3" s="261"/>
      <c r="D3" s="261"/>
      <c r="E3" s="262"/>
    </row>
    <row r="4" spans="1:5" ht="18.5" thickBot="1">
      <c r="A4" s="250"/>
      <c r="B4" s="263"/>
      <c r="C4" s="264"/>
      <c r="D4" s="264"/>
      <c r="E4" s="265"/>
    </row>
    <row r="5" spans="1:5">
      <c r="A5" s="142" t="s">
        <v>217</v>
      </c>
      <c r="B5" s="143" t="s">
        <v>217</v>
      </c>
      <c r="C5" s="266"/>
      <c r="D5" s="266"/>
      <c r="E5" s="267"/>
    </row>
    <row r="6" spans="1:5" ht="18.5" thickBot="1">
      <c r="A6" s="144" t="s">
        <v>218</v>
      </c>
      <c r="B6" s="145" t="s">
        <v>219</v>
      </c>
      <c r="C6" s="146"/>
      <c r="D6" s="147" t="s">
        <v>220</v>
      </c>
      <c r="E6" s="148"/>
    </row>
    <row r="7" spans="1:5">
      <c r="A7" s="248" t="s">
        <v>221</v>
      </c>
      <c r="B7" s="268"/>
      <c r="C7" s="269"/>
      <c r="D7" s="269"/>
      <c r="E7" s="270"/>
    </row>
    <row r="8" spans="1:5">
      <c r="A8" s="249"/>
      <c r="B8" s="271"/>
      <c r="C8" s="272"/>
      <c r="D8" s="272"/>
      <c r="E8" s="273"/>
    </row>
    <row r="9" spans="1:5">
      <c r="A9" s="249"/>
      <c r="B9" s="271"/>
      <c r="C9" s="272"/>
      <c r="D9" s="272"/>
      <c r="E9" s="273"/>
    </row>
    <row r="10" spans="1:5">
      <c r="A10" s="249"/>
      <c r="B10" s="271"/>
      <c r="C10" s="272"/>
      <c r="D10" s="272"/>
      <c r="E10" s="273"/>
    </row>
    <row r="11" spans="1:5" ht="32.5" customHeight="1" thickBot="1">
      <c r="A11" s="250"/>
      <c r="B11" s="274"/>
      <c r="C11" s="275"/>
      <c r="D11" s="275"/>
      <c r="E11" s="276"/>
    </row>
    <row r="12" spans="1:5">
      <c r="A12" s="248" t="s">
        <v>222</v>
      </c>
      <c r="B12" s="268"/>
      <c r="C12" s="269"/>
      <c r="D12" s="269"/>
      <c r="E12" s="270"/>
    </row>
    <row r="13" spans="1:5">
      <c r="A13" s="249"/>
      <c r="B13" s="271"/>
      <c r="C13" s="272"/>
      <c r="D13" s="272"/>
      <c r="E13" s="273"/>
    </row>
    <row r="14" spans="1:5">
      <c r="A14" s="249"/>
      <c r="B14" s="271"/>
      <c r="C14" s="272"/>
      <c r="D14" s="272"/>
      <c r="E14" s="273"/>
    </row>
    <row r="15" spans="1:5">
      <c r="A15" s="249"/>
      <c r="B15" s="271"/>
      <c r="C15" s="272"/>
      <c r="D15" s="272"/>
      <c r="E15" s="273"/>
    </row>
    <row r="16" spans="1:5">
      <c r="A16" s="249"/>
      <c r="B16" s="271"/>
      <c r="C16" s="272"/>
      <c r="D16" s="272"/>
      <c r="E16" s="273"/>
    </row>
    <row r="17" spans="1:5" ht="31.5" customHeight="1" thickBot="1">
      <c r="A17" s="250"/>
      <c r="B17" s="274"/>
      <c r="C17" s="275"/>
      <c r="D17" s="275"/>
      <c r="E17" s="276"/>
    </row>
    <row r="18" spans="1:5">
      <c r="A18" s="248" t="s">
        <v>223</v>
      </c>
      <c r="B18" s="251"/>
      <c r="C18" s="252"/>
      <c r="D18" s="252"/>
      <c r="E18" s="253"/>
    </row>
    <row r="19" spans="1:5">
      <c r="A19" s="249"/>
      <c r="B19" s="254"/>
      <c r="C19" s="255"/>
      <c r="D19" s="255"/>
      <c r="E19" s="256"/>
    </row>
    <row r="20" spans="1:5">
      <c r="A20" s="249"/>
      <c r="B20" s="254"/>
      <c r="C20" s="255"/>
      <c r="D20" s="255"/>
      <c r="E20" s="256"/>
    </row>
    <row r="21" spans="1:5">
      <c r="A21" s="249"/>
      <c r="B21" s="254"/>
      <c r="C21" s="255"/>
      <c r="D21" s="255"/>
      <c r="E21" s="256"/>
    </row>
    <row r="22" spans="1:5">
      <c r="A22" s="249"/>
      <c r="B22" s="254"/>
      <c r="C22" s="255"/>
      <c r="D22" s="255"/>
      <c r="E22" s="256"/>
    </row>
    <row r="23" spans="1:5" ht="32" customHeight="1" thickBot="1">
      <c r="A23" s="250"/>
      <c r="B23" s="257"/>
      <c r="C23" s="258"/>
      <c r="D23" s="258"/>
      <c r="E23" s="259"/>
    </row>
    <row r="24" spans="1:5">
      <c r="A24" s="248" t="s">
        <v>224</v>
      </c>
      <c r="B24" s="251"/>
      <c r="C24" s="252"/>
      <c r="D24" s="252"/>
      <c r="E24" s="253"/>
    </row>
    <row r="25" spans="1:5">
      <c r="A25" s="249"/>
      <c r="B25" s="254"/>
      <c r="C25" s="255"/>
      <c r="D25" s="255"/>
      <c r="E25" s="256"/>
    </row>
    <row r="26" spans="1:5">
      <c r="A26" s="249"/>
      <c r="B26" s="254"/>
      <c r="C26" s="255"/>
      <c r="D26" s="255"/>
      <c r="E26" s="256"/>
    </row>
    <row r="27" spans="1:5">
      <c r="A27" s="249"/>
      <c r="B27" s="254"/>
      <c r="C27" s="255"/>
      <c r="D27" s="255"/>
      <c r="E27" s="256"/>
    </row>
    <row r="28" spans="1:5">
      <c r="A28" s="249"/>
      <c r="B28" s="254"/>
      <c r="C28" s="255"/>
      <c r="D28" s="255"/>
      <c r="E28" s="256"/>
    </row>
    <row r="29" spans="1:5" ht="18.5" thickBot="1">
      <c r="A29" s="250"/>
      <c r="B29" s="257"/>
      <c r="C29" s="258"/>
      <c r="D29" s="258"/>
      <c r="E29" s="259"/>
    </row>
  </sheetData>
  <mergeCells count="11">
    <mergeCell ref="A18:A23"/>
    <mergeCell ref="B18:E23"/>
    <mergeCell ref="A24:A29"/>
    <mergeCell ref="B24:E29"/>
    <mergeCell ref="A3:A4"/>
    <mergeCell ref="B3:E4"/>
    <mergeCell ref="C5:E5"/>
    <mergeCell ref="A7:A11"/>
    <mergeCell ref="B7:E11"/>
    <mergeCell ref="A12:A17"/>
    <mergeCell ref="B12:E17"/>
  </mergeCells>
  <phoneticPr fontId="1"/>
  <conditionalFormatting sqref="B7:E29">
    <cfRule type="containsBlanks" dxfId="11" priority="5">
      <formula>LEN(TRIM(B7))=0</formula>
    </cfRule>
  </conditionalFormatting>
  <conditionalFormatting sqref="B3:E4">
    <cfRule type="containsBlanks" dxfId="10" priority="4">
      <formula>LEN(TRIM(B3))=0</formula>
    </cfRule>
  </conditionalFormatting>
  <conditionalFormatting sqref="C5:E5">
    <cfRule type="containsBlanks" dxfId="9" priority="3">
      <formula>LEN(TRIM(C5))=0</formula>
    </cfRule>
  </conditionalFormatting>
  <conditionalFormatting sqref="C6">
    <cfRule type="containsBlanks" dxfId="8" priority="2">
      <formula>LEN(TRIM(C6))=0</formula>
    </cfRule>
  </conditionalFormatting>
  <conditionalFormatting sqref="E6">
    <cfRule type="containsBlanks" dxfId="7" priority="1">
      <formula>LEN(TRIM(E6))=0</formula>
    </cfRule>
  </conditionalFormatting>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9"/>
  <sheetViews>
    <sheetView workbookViewId="0">
      <selection activeCell="C22" sqref="C22:D23"/>
    </sheetView>
  </sheetViews>
  <sheetFormatPr defaultRowHeight="18"/>
  <sheetData>
    <row r="1" spans="1:8">
      <c r="A1" s="6" t="s">
        <v>51</v>
      </c>
      <c r="B1" s="7"/>
      <c r="C1" s="7"/>
      <c r="D1" s="7"/>
      <c r="E1" s="7"/>
      <c r="F1" s="7"/>
      <c r="G1" s="7"/>
      <c r="H1" s="7"/>
    </row>
    <row r="2" spans="1:8">
      <c r="A2" s="8"/>
      <c r="B2" s="7"/>
      <c r="C2" s="7"/>
      <c r="D2" s="7"/>
      <c r="E2" s="7"/>
      <c r="F2" s="9"/>
      <c r="G2" s="279">
        <f>事業概要入力シート!C5</f>
        <v>45879</v>
      </c>
      <c r="H2" s="279"/>
    </row>
    <row r="3" spans="1:8">
      <c r="A3" s="10" t="s">
        <v>52</v>
      </c>
      <c r="B3" s="7"/>
      <c r="C3" s="7"/>
      <c r="D3" s="7"/>
      <c r="E3" s="7"/>
      <c r="F3" s="7"/>
      <c r="G3" s="7"/>
      <c r="H3" s="7"/>
    </row>
    <row r="4" spans="1:8">
      <c r="A4" s="11"/>
      <c r="B4" s="7"/>
      <c r="C4" s="7"/>
      <c r="D4" s="12" t="s">
        <v>1</v>
      </c>
      <c r="E4" s="13" t="str">
        <f>事業概要入力シート!C6</f>
        <v>○○商店街振興組合</v>
      </c>
      <c r="F4" s="7"/>
      <c r="G4" s="7"/>
      <c r="H4" s="7"/>
    </row>
    <row r="5" spans="1:8">
      <c r="A5" s="11"/>
      <c r="B5" s="7"/>
      <c r="C5" s="7"/>
      <c r="D5" s="7" t="s">
        <v>11</v>
      </c>
      <c r="E5" s="280" t="str">
        <f>事業概要入力シート!C8</f>
        <v>那覇市那覇市泉崎1-1-1</v>
      </c>
      <c r="F5" s="280"/>
      <c r="G5" s="280"/>
      <c r="H5" s="280"/>
    </row>
    <row r="6" spans="1:8">
      <c r="A6" s="11"/>
      <c r="B6" s="7"/>
      <c r="C6" s="7"/>
      <c r="D6" s="12" t="s">
        <v>53</v>
      </c>
      <c r="E6" s="13" t="str">
        <f>事業概要入力シート!C12</f>
        <v>理事長</v>
      </c>
      <c r="F6" s="7"/>
      <c r="G6" s="7"/>
      <c r="H6" s="6"/>
    </row>
    <row r="7" spans="1:8">
      <c r="A7" s="11"/>
      <c r="B7" s="11"/>
      <c r="C7" s="7"/>
      <c r="D7" s="7" t="s">
        <v>71</v>
      </c>
      <c r="E7" s="13" t="str">
        <f>事業概要入力シート!C13</f>
        <v>知念〇〇</v>
      </c>
      <c r="F7" s="7"/>
      <c r="G7" s="7"/>
      <c r="H7" s="6" t="s">
        <v>72</v>
      </c>
    </row>
    <row r="8" spans="1:8">
      <c r="A8" s="6"/>
      <c r="B8" s="7"/>
      <c r="C8" s="7"/>
      <c r="D8" s="7"/>
      <c r="E8" s="7"/>
      <c r="F8" s="7"/>
      <c r="G8" s="7"/>
      <c r="H8" s="7"/>
    </row>
    <row r="9" spans="1:8">
      <c r="A9" s="281" t="s">
        <v>54</v>
      </c>
      <c r="B9" s="281"/>
      <c r="C9" s="281"/>
      <c r="D9" s="281"/>
      <c r="E9" s="281"/>
      <c r="F9" s="281"/>
      <c r="G9" s="281"/>
      <c r="H9" s="281"/>
    </row>
    <row r="10" spans="1:8">
      <c r="A10" s="14"/>
      <c r="B10" s="7"/>
      <c r="C10" s="7"/>
      <c r="D10" s="7"/>
      <c r="E10" s="7"/>
      <c r="F10" s="7"/>
      <c r="G10" s="7"/>
      <c r="H10" s="7"/>
    </row>
    <row r="11" spans="1:8">
      <c r="A11" s="282" t="s">
        <v>55</v>
      </c>
      <c r="B11" s="282"/>
      <c r="C11" s="282"/>
      <c r="D11" s="282"/>
      <c r="E11" s="282"/>
      <c r="F11" s="282"/>
      <c r="G11" s="282"/>
      <c r="H11" s="282"/>
    </row>
    <row r="12" spans="1:8">
      <c r="A12" s="282"/>
      <c r="B12" s="282"/>
      <c r="C12" s="282"/>
      <c r="D12" s="282"/>
      <c r="E12" s="282"/>
      <c r="F12" s="282"/>
      <c r="G12" s="282"/>
      <c r="H12" s="282"/>
    </row>
    <row r="13" spans="1:8">
      <c r="A13" s="15"/>
      <c r="B13" s="15"/>
      <c r="C13" s="15"/>
      <c r="D13" s="15"/>
      <c r="E13" s="15"/>
      <c r="F13" s="15"/>
      <c r="G13" s="15"/>
      <c r="H13" s="15"/>
    </row>
    <row r="14" spans="1:8">
      <c r="A14" s="281" t="s">
        <v>56</v>
      </c>
      <c r="B14" s="281"/>
      <c r="C14" s="281"/>
      <c r="D14" s="281"/>
      <c r="E14" s="281"/>
      <c r="F14" s="281"/>
      <c r="G14" s="281"/>
      <c r="H14" s="281"/>
    </row>
    <row r="15" spans="1:8">
      <c r="A15" s="16">
        <v>1</v>
      </c>
      <c r="B15" s="7" t="s">
        <v>73</v>
      </c>
      <c r="C15" s="7"/>
      <c r="D15" s="7"/>
      <c r="E15" s="7"/>
      <c r="F15" s="7"/>
      <c r="G15" s="7"/>
      <c r="H15" s="7"/>
    </row>
    <row r="16" spans="1:8">
      <c r="A16" s="7"/>
      <c r="B16" s="277"/>
      <c r="C16" s="278" t="str">
        <f>事業概要入力シート2!C6</f>
        <v>2：頑張るマチグヮー支援事業/商店街イベント等開催事業（新規）</v>
      </c>
      <c r="D16" s="278"/>
      <c r="E16" s="278"/>
      <c r="F16" s="278"/>
      <c r="G16" s="278"/>
      <c r="H16" s="278"/>
    </row>
    <row r="17" spans="1:8">
      <c r="A17" s="16"/>
      <c r="B17" s="277"/>
      <c r="C17" s="278"/>
      <c r="D17" s="278"/>
      <c r="E17" s="278"/>
      <c r="F17" s="278"/>
      <c r="G17" s="278"/>
      <c r="H17" s="278"/>
    </row>
    <row r="18" spans="1:8">
      <c r="A18" s="16">
        <v>2</v>
      </c>
      <c r="B18" s="7" t="s">
        <v>74</v>
      </c>
      <c r="C18" s="7"/>
      <c r="D18" s="7"/>
      <c r="E18" s="7"/>
      <c r="F18" s="7"/>
      <c r="G18" s="7"/>
      <c r="H18" s="7"/>
    </row>
    <row r="19" spans="1:8">
      <c r="A19" s="16"/>
      <c r="B19" s="277"/>
      <c r="C19" s="284" t="str">
        <f>事業概要入力シート2!C7</f>
        <v>〇〇祭り</v>
      </c>
      <c r="D19" s="284"/>
      <c r="E19" s="284"/>
      <c r="F19" s="284"/>
      <c r="G19" s="284"/>
      <c r="H19" s="284"/>
    </row>
    <row r="20" spans="1:8">
      <c r="A20" s="16"/>
      <c r="B20" s="277"/>
      <c r="C20" s="284"/>
      <c r="D20" s="284"/>
      <c r="E20" s="284"/>
      <c r="F20" s="284"/>
      <c r="G20" s="284"/>
      <c r="H20" s="284"/>
    </row>
    <row r="21" spans="1:8">
      <c r="A21" s="16">
        <v>3</v>
      </c>
      <c r="B21" s="7" t="s">
        <v>75</v>
      </c>
      <c r="C21" s="7"/>
      <c r="D21" s="7"/>
      <c r="E21" s="7"/>
      <c r="F21" s="7"/>
      <c r="G21" s="7"/>
      <c r="H21" s="7"/>
    </row>
    <row r="22" spans="1:8">
      <c r="A22" s="16"/>
      <c r="B22" s="285"/>
      <c r="C22" s="286">
        <f>収支予算入力シート!B12</f>
        <v>925000</v>
      </c>
      <c r="D22" s="286"/>
      <c r="E22" s="284"/>
      <c r="F22" s="7"/>
      <c r="G22" s="7"/>
      <c r="H22" s="7"/>
    </row>
    <row r="23" spans="1:8">
      <c r="A23" s="16"/>
      <c r="B23" s="285"/>
      <c r="C23" s="286"/>
      <c r="D23" s="286"/>
      <c r="E23" s="284"/>
      <c r="F23" s="7"/>
      <c r="G23" s="7"/>
      <c r="H23" s="7"/>
    </row>
    <row r="24" spans="1:8">
      <c r="A24" s="16">
        <v>4</v>
      </c>
      <c r="B24" s="7" t="s">
        <v>76</v>
      </c>
      <c r="C24" s="7"/>
      <c r="D24" s="7"/>
      <c r="E24" s="7"/>
      <c r="F24" s="7"/>
      <c r="G24" s="7"/>
      <c r="H24" s="7"/>
    </row>
    <row r="25" spans="1:8">
      <c r="A25" s="12"/>
      <c r="B25" s="12" t="s">
        <v>57</v>
      </c>
      <c r="C25" s="12"/>
      <c r="D25" s="12"/>
      <c r="E25" s="12"/>
      <c r="F25" s="12"/>
      <c r="G25" s="12"/>
      <c r="H25" s="12"/>
    </row>
    <row r="26" spans="1:8">
      <c r="A26" s="7"/>
      <c r="B26" s="12" t="s">
        <v>58</v>
      </c>
      <c r="C26" s="12"/>
      <c r="D26" s="12"/>
      <c r="E26" s="12"/>
      <c r="F26" s="12"/>
      <c r="G26" s="12"/>
      <c r="H26" s="12"/>
    </row>
    <row r="27" spans="1:8">
      <c r="A27" s="7"/>
      <c r="B27" s="12" t="s">
        <v>59</v>
      </c>
      <c r="C27" s="12"/>
      <c r="D27" s="12"/>
      <c r="E27" s="12"/>
      <c r="F27" s="12"/>
      <c r="G27" s="12"/>
      <c r="H27" s="12"/>
    </row>
    <row r="28" spans="1:8">
      <c r="A28" s="7"/>
      <c r="B28" s="12" t="s">
        <v>60</v>
      </c>
      <c r="C28" s="12"/>
      <c r="D28" s="12"/>
      <c r="E28" s="12"/>
      <c r="F28" s="12"/>
      <c r="G28" s="12"/>
      <c r="H28" s="12"/>
    </row>
    <row r="29" spans="1:8">
      <c r="A29" s="7"/>
      <c r="B29" s="12" t="s">
        <v>61</v>
      </c>
      <c r="C29" s="12"/>
      <c r="D29" s="12"/>
      <c r="E29" s="12"/>
      <c r="F29" s="12"/>
      <c r="G29" s="12"/>
      <c r="H29" s="12"/>
    </row>
    <row r="30" spans="1:8">
      <c r="A30" s="7"/>
      <c r="B30" s="12" t="s">
        <v>62</v>
      </c>
      <c r="C30" s="12"/>
      <c r="D30" s="12"/>
      <c r="E30" s="12"/>
      <c r="F30" s="12"/>
      <c r="G30" s="12"/>
      <c r="H30" s="12"/>
    </row>
    <row r="31" spans="1:8">
      <c r="A31" s="7"/>
      <c r="B31" s="12" t="s">
        <v>63</v>
      </c>
      <c r="C31" s="12"/>
      <c r="D31" s="12"/>
      <c r="E31" s="12"/>
      <c r="F31" s="12"/>
      <c r="G31" s="12"/>
      <c r="H31" s="12"/>
    </row>
    <row r="32" spans="1:8">
      <c r="A32" s="7"/>
      <c r="B32" s="12" t="s">
        <v>64</v>
      </c>
      <c r="C32" s="12"/>
      <c r="D32" s="12"/>
      <c r="E32" s="12"/>
      <c r="F32" s="12"/>
      <c r="G32" s="12"/>
      <c r="H32" s="12"/>
    </row>
    <row r="33" spans="1:8">
      <c r="A33" s="7"/>
      <c r="B33" s="7"/>
      <c r="C33" s="7"/>
      <c r="D33" s="7"/>
      <c r="E33" s="7"/>
      <c r="F33" s="7"/>
      <c r="G33" s="7"/>
      <c r="H33" s="8" t="s">
        <v>65</v>
      </c>
    </row>
    <row r="34" spans="1:8">
      <c r="A34" s="14"/>
      <c r="B34" s="7"/>
      <c r="C34" s="7"/>
      <c r="D34" s="7"/>
      <c r="E34" s="7" t="s">
        <v>66</v>
      </c>
      <c r="F34" s="7"/>
      <c r="G34" s="7"/>
      <c r="H34" s="7"/>
    </row>
    <row r="35" spans="1:8">
      <c r="A35" s="7"/>
      <c r="B35" s="7"/>
      <c r="C35" s="7"/>
      <c r="D35" s="7"/>
      <c r="E35" s="14" t="s">
        <v>77</v>
      </c>
      <c r="F35" s="283" t="str">
        <f>事業概要入力シート2!C8</f>
        <v>○○商店街振興組合</v>
      </c>
      <c r="G35" s="283"/>
      <c r="H35" s="283"/>
    </row>
    <row r="36" spans="1:8">
      <c r="A36" s="7"/>
      <c r="B36" s="7"/>
      <c r="C36" s="7"/>
      <c r="D36" s="7"/>
      <c r="E36" s="14" t="s">
        <v>67</v>
      </c>
      <c r="F36" s="283" t="str">
        <f>事業概要入力シート2!C9</f>
        <v>事務員</v>
      </c>
      <c r="G36" s="283"/>
      <c r="H36" s="283"/>
    </row>
    <row r="37" spans="1:8">
      <c r="A37" s="7"/>
      <c r="B37" s="7"/>
      <c r="C37" s="7"/>
      <c r="D37" s="7"/>
      <c r="E37" s="14" t="s">
        <v>68</v>
      </c>
      <c r="F37" s="283" t="str">
        <f>事業概要入力シート2!C10</f>
        <v>那覇　○○</v>
      </c>
      <c r="G37" s="283"/>
      <c r="H37" s="283"/>
    </row>
    <row r="38" spans="1:8">
      <c r="A38" s="7"/>
      <c r="B38" s="7"/>
      <c r="C38" s="7"/>
      <c r="D38" s="7"/>
      <c r="E38" s="14" t="s">
        <v>69</v>
      </c>
      <c r="F38" s="283" t="str">
        <f>事業概要入力シート2!C11</f>
        <v>098-867-5260</v>
      </c>
      <c r="G38" s="283"/>
      <c r="H38" s="283"/>
    </row>
    <row r="39" spans="1:8">
      <c r="A39" s="7"/>
      <c r="B39" s="7"/>
      <c r="C39" s="7"/>
      <c r="D39" s="7"/>
      <c r="E39" s="14" t="s">
        <v>70</v>
      </c>
      <c r="F39" s="283" t="str">
        <f>事業概要入力シート2!C12</f>
        <v>K-NAHA001＠city.naha.lg.jp</v>
      </c>
      <c r="G39" s="283"/>
      <c r="H39" s="283"/>
    </row>
  </sheetData>
  <mergeCells count="17">
    <mergeCell ref="F36:H36"/>
    <mergeCell ref="F37:H37"/>
    <mergeCell ref="F38:H38"/>
    <mergeCell ref="F39:H39"/>
    <mergeCell ref="B19:B20"/>
    <mergeCell ref="C19:H20"/>
    <mergeCell ref="B22:B23"/>
    <mergeCell ref="C22:D23"/>
    <mergeCell ref="E22:E23"/>
    <mergeCell ref="F35:H35"/>
    <mergeCell ref="B16:B17"/>
    <mergeCell ref="C16:H17"/>
    <mergeCell ref="G2:H2"/>
    <mergeCell ref="E5:H5"/>
    <mergeCell ref="A9:H9"/>
    <mergeCell ref="A11:H12"/>
    <mergeCell ref="A14:H14"/>
  </mergeCells>
  <phoneticPr fontId="1"/>
  <conditionalFormatting sqref="G2:H2 F35:H39">
    <cfRule type="containsBlanks" dxfId="6" priority="1">
      <formula>LEN(TRIM(F2))=0</formula>
    </cfRule>
  </conditionalFormatting>
  <conditionalFormatting sqref="G2:H2 F35:H39">
    <cfRule type="containsBlanks" priority="2">
      <formula>LEN(TRIM(F2))=0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36"/>
  <sheetViews>
    <sheetView topLeftCell="A16" workbookViewId="0">
      <selection activeCell="I32" sqref="I32"/>
    </sheetView>
  </sheetViews>
  <sheetFormatPr defaultRowHeight="18"/>
  <cols>
    <col min="1" max="1" width="22.1640625" customWidth="1"/>
    <col min="3" max="3" width="23.75" customWidth="1"/>
    <col min="4" max="4" width="11.33203125" customWidth="1"/>
    <col min="5" max="5" width="32" customWidth="1"/>
  </cols>
  <sheetData>
    <row r="1" spans="1:5">
      <c r="A1" s="14" t="s">
        <v>78</v>
      </c>
    </row>
    <row r="2" spans="1:5">
      <c r="A2" s="14"/>
    </row>
    <row r="3" spans="1:5" ht="18.5" thickBot="1">
      <c r="A3" s="6" t="s">
        <v>79</v>
      </c>
      <c r="E3" s="17"/>
    </row>
    <row r="4" spans="1:5">
      <c r="A4" s="287" t="s">
        <v>198</v>
      </c>
      <c r="B4" s="291" t="str">
        <f>事業概要入力シート2!C6</f>
        <v>2：頑張るマチグヮー支援事業/商店街イベント等開催事業（新規）</v>
      </c>
      <c r="C4" s="292"/>
      <c r="D4" s="292"/>
      <c r="E4" s="293"/>
    </row>
    <row r="5" spans="1:5" ht="18.5" thickBot="1">
      <c r="A5" s="288"/>
      <c r="B5" s="294"/>
      <c r="C5" s="295"/>
      <c r="D5" s="295"/>
      <c r="E5" s="296"/>
    </row>
    <row r="6" spans="1:5">
      <c r="A6" s="289" t="s">
        <v>74</v>
      </c>
      <c r="B6" s="297" t="str">
        <f>事業概要入力シート2!C7</f>
        <v>〇〇祭り</v>
      </c>
      <c r="C6" s="298"/>
      <c r="D6" s="298"/>
      <c r="E6" s="299"/>
    </row>
    <row r="7" spans="1:5" ht="18.5" thickBot="1">
      <c r="A7" s="290"/>
      <c r="B7" s="300"/>
      <c r="C7" s="301"/>
      <c r="D7" s="301"/>
      <c r="E7" s="302"/>
    </row>
    <row r="8" spans="1:5">
      <c r="A8" s="18" t="s">
        <v>80</v>
      </c>
      <c r="B8" s="19" t="s">
        <v>81</v>
      </c>
      <c r="C8" s="303">
        <f>収支予算入力シート!A10</f>
        <v>1355000</v>
      </c>
      <c r="D8" s="303"/>
      <c r="E8" s="304"/>
    </row>
    <row r="9" spans="1:5" ht="18.5" thickBot="1">
      <c r="A9" s="20" t="s">
        <v>82</v>
      </c>
      <c r="B9" s="21" t="s">
        <v>83</v>
      </c>
      <c r="C9" s="22">
        <f>収支予算入力シート!B12</f>
        <v>925000</v>
      </c>
      <c r="D9" s="23" t="s">
        <v>84</v>
      </c>
      <c r="E9" s="24">
        <f>収支予算入力シート!D12</f>
        <v>430000</v>
      </c>
    </row>
    <row r="10" spans="1:5" ht="18.5" thickBot="1">
      <c r="A10" s="20" t="s">
        <v>85</v>
      </c>
      <c r="B10" s="305" t="s">
        <v>86</v>
      </c>
      <c r="C10" s="306"/>
      <c r="D10" s="306"/>
      <c r="E10" s="307"/>
    </row>
    <row r="11" spans="1:5" ht="18.5" thickBot="1">
      <c r="A11" s="20" t="s">
        <v>87</v>
      </c>
      <c r="B11" s="308">
        <f>事業概要入力シート2!C13</f>
        <v>46053</v>
      </c>
      <c r="C11" s="309"/>
      <c r="D11" s="309"/>
      <c r="E11" s="310"/>
    </row>
    <row r="12" spans="1:5">
      <c r="A12" s="289" t="s">
        <v>29</v>
      </c>
      <c r="B12" s="312" t="str">
        <f>事業概要入力シート2!C14</f>
        <v>新たなイベントを実施し誘客を図り、来場者に向けて商店街の魅力を発信する。これにより商店街の活性化と地域経済の発展を図る。</v>
      </c>
      <c r="C12" s="313"/>
      <c r="D12" s="313"/>
      <c r="E12" s="314"/>
    </row>
    <row r="13" spans="1:5">
      <c r="A13" s="311"/>
      <c r="B13" s="315"/>
      <c r="C13" s="316"/>
      <c r="D13" s="316"/>
      <c r="E13" s="317"/>
    </row>
    <row r="14" spans="1:5">
      <c r="A14" s="311"/>
      <c r="B14" s="315"/>
      <c r="C14" s="316"/>
      <c r="D14" s="316"/>
      <c r="E14" s="317"/>
    </row>
    <row r="15" spans="1:5" ht="18.5" thickBot="1">
      <c r="A15" s="290"/>
      <c r="B15" s="318"/>
      <c r="C15" s="319"/>
      <c r="D15" s="319"/>
      <c r="E15" s="320"/>
    </row>
    <row r="16" spans="1:5">
      <c r="A16" s="289" t="s">
        <v>36</v>
      </c>
      <c r="B16" s="312" t="str">
        <f>事業概要入力シート2!C15</f>
        <v>市民の中心商店街離れが進んでおり、誘客を図るため、11/16に旧にぎわい広場にてイベントを開催する。商店街にゆかりのあるメンバーが演奏や歌、ダンスを披露し、最後に地域の芸能団体にてエイサーや獅子舞、旗頭の演舞を行う。
イベントの合間に商店街の紹介も行い、各店舗への集客や売上アップも目指しつつ、当商店街のみならず周辺商店街への波及効果も生み出し、マチグヮーの活性化にもつなげたい。</v>
      </c>
      <c r="C16" s="313"/>
      <c r="D16" s="313"/>
      <c r="E16" s="314"/>
    </row>
    <row r="17" spans="1:5">
      <c r="A17" s="311"/>
      <c r="B17" s="315"/>
      <c r="C17" s="316"/>
      <c r="D17" s="316"/>
      <c r="E17" s="317"/>
    </row>
    <row r="18" spans="1:5">
      <c r="A18" s="311"/>
      <c r="B18" s="315"/>
      <c r="C18" s="316"/>
      <c r="D18" s="316"/>
      <c r="E18" s="317"/>
    </row>
    <row r="19" spans="1:5" ht="42" customHeight="1" thickBot="1">
      <c r="A19" s="290"/>
      <c r="B19" s="318"/>
      <c r="C19" s="319"/>
      <c r="D19" s="319"/>
      <c r="E19" s="320"/>
    </row>
    <row r="20" spans="1:5" ht="18.5" thickBot="1">
      <c r="A20" s="20" t="s">
        <v>88</v>
      </c>
      <c r="B20" s="328" t="s">
        <v>86</v>
      </c>
      <c r="C20" s="329"/>
      <c r="D20" s="329"/>
      <c r="E20" s="330"/>
    </row>
    <row r="21" spans="1:5">
      <c r="A21" s="289" t="s">
        <v>31</v>
      </c>
      <c r="B21" s="312" t="str">
        <f>事業概要入力シート2!C16</f>
        <v>来場者数700人</v>
      </c>
      <c r="C21" s="313"/>
      <c r="D21" s="313"/>
      <c r="E21" s="314"/>
    </row>
    <row r="22" spans="1:5">
      <c r="A22" s="311"/>
      <c r="B22" s="315"/>
      <c r="C22" s="316"/>
      <c r="D22" s="316"/>
      <c r="E22" s="317"/>
    </row>
    <row r="23" spans="1:5">
      <c r="A23" s="311"/>
      <c r="B23" s="315"/>
      <c r="C23" s="316"/>
      <c r="D23" s="316"/>
      <c r="E23" s="317"/>
    </row>
    <row r="24" spans="1:5" ht="18.5" thickBot="1">
      <c r="A24" s="290"/>
      <c r="B24" s="318"/>
      <c r="C24" s="319"/>
      <c r="D24" s="319"/>
      <c r="E24" s="320"/>
    </row>
    <row r="25" spans="1:5">
      <c r="A25" s="18" t="s">
        <v>94</v>
      </c>
      <c r="B25" s="322" t="str">
        <f>事業概要入力シート2!C17</f>
        <v>イベント実施後に集客及び売上が上がったとの回答率が60％以上</v>
      </c>
      <c r="C25" s="323"/>
      <c r="D25" s="323"/>
      <c r="E25" s="324"/>
    </row>
    <row r="26" spans="1:5">
      <c r="A26" s="18" t="s">
        <v>95</v>
      </c>
      <c r="B26" s="325" t="str">
        <f>事業概要入力シート2!C18</f>
        <v>他のイベント実施時をもとに算定</v>
      </c>
      <c r="C26" s="326"/>
      <c r="D26" s="326"/>
      <c r="E26" s="327"/>
    </row>
    <row r="27" spans="1:5" ht="18.5" thickBot="1">
      <c r="A27" s="18" t="s">
        <v>96</v>
      </c>
      <c r="B27" s="325" t="str">
        <f>事業概要入力シート2!C19</f>
        <v>各店舗へのアンケートによる情報収集</v>
      </c>
      <c r="C27" s="326"/>
      <c r="D27" s="326"/>
      <c r="E27" s="327"/>
    </row>
    <row r="28" spans="1:5">
      <c r="A28" s="289" t="s">
        <v>32</v>
      </c>
      <c r="B28" s="312" t="str">
        <f>事業概要入力シート2!C20</f>
        <v>補助金を活用し、初年度の基盤を整えた後は、商店街内や地域のスポンサーを募ることにより、経済的に持続可能な運営体制の確立を目指す。本イベントを商店街の恒例行事にすることで、地域に根付かせ、活気ある賑わいの街づくりを目指していく。</v>
      </c>
      <c r="C28" s="313"/>
      <c r="D28" s="313"/>
      <c r="E28" s="314"/>
    </row>
    <row r="29" spans="1:5">
      <c r="A29" s="311"/>
      <c r="B29" s="315"/>
      <c r="C29" s="316"/>
      <c r="D29" s="316"/>
      <c r="E29" s="317"/>
    </row>
    <row r="30" spans="1:5">
      <c r="A30" s="311"/>
      <c r="B30" s="315"/>
      <c r="C30" s="316"/>
      <c r="D30" s="316"/>
      <c r="E30" s="317"/>
    </row>
    <row r="31" spans="1:5" ht="18.5" thickBot="1">
      <c r="A31" s="290"/>
      <c r="B31" s="318"/>
      <c r="C31" s="319"/>
      <c r="D31" s="319"/>
      <c r="E31" s="320"/>
    </row>
    <row r="32" spans="1:5" ht="18.5" thickBot="1">
      <c r="A32" s="18" t="s">
        <v>89</v>
      </c>
      <c r="B32" s="25" t="s">
        <v>39</v>
      </c>
      <c r="C32" s="26" t="str">
        <f>事業概要入力シート2!D21</f>
        <v>○〇協議会</v>
      </c>
      <c r="D32" s="25" t="s">
        <v>41</v>
      </c>
      <c r="E32" s="26" t="str">
        <f>事業概要入力シート2!D22</f>
        <v>なし</v>
      </c>
    </row>
    <row r="33" spans="1:5" ht="18.5" thickBot="1">
      <c r="A33" s="20" t="s">
        <v>90</v>
      </c>
      <c r="B33" s="25" t="s">
        <v>43</v>
      </c>
      <c r="C33" s="26" t="str">
        <f>事業概要入力シート2!D23</f>
        <v>なし</v>
      </c>
      <c r="D33" s="25" t="s">
        <v>45</v>
      </c>
      <c r="E33" s="27" t="str">
        <f>事業概要入力シート2!D24</f>
        <v>なし</v>
      </c>
    </row>
    <row r="34" spans="1:5">
      <c r="A34" s="6" t="s">
        <v>91</v>
      </c>
      <c r="B34" s="5"/>
      <c r="C34" s="5"/>
      <c r="D34" s="5"/>
      <c r="E34" s="5"/>
    </row>
    <row r="35" spans="1:5">
      <c r="A35" s="6" t="s">
        <v>92</v>
      </c>
      <c r="B35" s="5"/>
      <c r="C35" s="5"/>
      <c r="D35" s="5"/>
      <c r="E35" s="5"/>
    </row>
    <row r="36" spans="1:5">
      <c r="A36" s="321" t="s">
        <v>93</v>
      </c>
      <c r="B36" s="321"/>
      <c r="C36" s="321"/>
      <c r="D36" s="321"/>
      <c r="E36" s="321"/>
    </row>
  </sheetData>
  <mergeCells count="20">
    <mergeCell ref="A36:E36"/>
    <mergeCell ref="B25:E25"/>
    <mergeCell ref="B26:E26"/>
    <mergeCell ref="B27:E27"/>
    <mergeCell ref="B20:E20"/>
    <mergeCell ref="A21:A24"/>
    <mergeCell ref="B21:E24"/>
    <mergeCell ref="A28:A31"/>
    <mergeCell ref="B28:E31"/>
    <mergeCell ref="B10:E10"/>
    <mergeCell ref="B11:E11"/>
    <mergeCell ref="A12:A15"/>
    <mergeCell ref="B12:E15"/>
    <mergeCell ref="A16:A19"/>
    <mergeCell ref="B16:E19"/>
    <mergeCell ref="A4:A5"/>
    <mergeCell ref="A6:A7"/>
    <mergeCell ref="B4:E5"/>
    <mergeCell ref="B6:E7"/>
    <mergeCell ref="C8:E8"/>
  </mergeCells>
  <phoneticPr fontId="1"/>
  <conditionalFormatting sqref="B11:E19 E32:E33 C32:C33 B21:E24 B28:E31 B25:B27 B6:E7">
    <cfRule type="containsBlanks" dxfId="5" priority="2">
      <formula>LEN(TRIM(B6))=0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入力前に</vt:lpstr>
      <vt:lpstr>事業概要入力シート</vt:lpstr>
      <vt:lpstr>事業概要入力シート2</vt:lpstr>
      <vt:lpstr>収支予算入力シート</vt:lpstr>
      <vt:lpstr>事業スケジュール</vt:lpstr>
      <vt:lpstr>実施体制図</vt:lpstr>
      <vt:lpstr>別紙前年度実施事業　報告書</vt:lpstr>
      <vt:lpstr>ここから緑を印刷</vt:lpstr>
      <vt:lpstr>第1号様式の2</vt:lpstr>
      <vt:lpstr>第1号様式の3</vt:lpstr>
      <vt:lpstr>第1号様式の4</vt:lpstr>
      <vt:lpstr>第1号様式の5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IT-mente</dc:creator>
  <cp:lastModifiedBy>IT-mente</cp:lastModifiedBy>
  <cp:lastPrinted>2025-05-07T07:27:02Z</cp:lastPrinted>
  <dcterms:created xsi:type="dcterms:W3CDTF">2025-04-27T05:53:14Z</dcterms:created>
  <dcterms:modified xsi:type="dcterms:W3CDTF">2025-05-07T08:10:03Z</dcterms:modified>
</cp:coreProperties>
</file>