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が_頑張るマチグヮー支援事業\令和０７年度\30_募集要項→審査会に諮る必要なし\HP掲載\"/>
    </mc:Choice>
  </mc:AlternateContent>
  <bookViews>
    <workbookView xWindow="0" yWindow="0" windowWidth="28800" windowHeight="12250" firstSheet="3" activeTab="10"/>
  </bookViews>
  <sheets>
    <sheet name="入力前に" sheetId="4" r:id="rId1"/>
    <sheet name="事業概要入力シート" sheetId="1" r:id="rId2"/>
    <sheet name="事業概要入力シート2" sheetId="2" r:id="rId3"/>
    <sheet name="収支予算入力シート" sheetId="3" r:id="rId4"/>
    <sheet name="事業スケジュール" sheetId="14" r:id="rId5"/>
    <sheet name="実施体制図" sheetId="13" r:id="rId6"/>
    <sheet name="別紙前年度実施事業　報告書" sheetId="5" r:id="rId7"/>
    <sheet name="ここから緑を印刷" sheetId="7" r:id="rId8"/>
    <sheet name="第1号様式の2" sheetId="8" r:id="rId9"/>
    <sheet name="第1号様式の3" sheetId="11" r:id="rId10"/>
    <sheet name="第1号様式の4" sheetId="10" r:id="rId11"/>
    <sheet name="第1号様式の5" sheetId="12"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B46" i="3" l="1"/>
  <c r="B16" i="3" l="1"/>
  <c r="D25" i="11" l="1"/>
  <c r="C12" i="11"/>
  <c r="G16" i="11"/>
  <c r="B32" i="3"/>
  <c r="B29" i="11" s="1"/>
  <c r="B42" i="11"/>
  <c r="B41"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G10" i="11"/>
  <c r="D36" i="12"/>
  <c r="D34" i="12"/>
  <c r="D32" i="12"/>
  <c r="D30" i="12"/>
  <c r="A25" i="12"/>
  <c r="B4" i="8"/>
  <c r="C16" i="7"/>
  <c r="C19" i="7"/>
  <c r="F44" i="11" l="1"/>
  <c r="F43" i="11"/>
  <c r="B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E9" i="11"/>
  <c r="F8" i="11"/>
  <c r="E8" i="11"/>
  <c r="F7" i="11"/>
  <c r="E7" i="11"/>
  <c r="E6" i="11"/>
  <c r="B45" i="3"/>
  <c r="B44" i="3"/>
  <c r="B43" i="3"/>
  <c r="B40" i="11" s="1"/>
  <c r="B42" i="3"/>
  <c r="B39" i="11" s="1"/>
  <c r="B41" i="3"/>
  <c r="B38" i="11" s="1"/>
  <c r="B40" i="3"/>
  <c r="B37" i="11" s="1"/>
  <c r="B36" i="3"/>
  <c r="B33" i="11" s="1"/>
  <c r="B33" i="3"/>
  <c r="B30" i="11" s="1"/>
  <c r="B31" i="3"/>
  <c r="B28" i="11" s="1"/>
  <c r="B30" i="3"/>
  <c r="B27" i="11" s="1"/>
  <c r="B28" i="3"/>
  <c r="B25" i="11" s="1"/>
  <c r="D12" i="3"/>
  <c r="E9" i="8" s="1"/>
  <c r="C24" i="10"/>
  <c r="C17" i="10"/>
  <c r="E16" i="10"/>
  <c r="C16" i="10"/>
  <c r="E14" i="10"/>
  <c r="C14" i="10"/>
  <c r="D6" i="10"/>
  <c r="C5" i="10"/>
  <c r="D9" i="10"/>
  <c r="D13" i="10"/>
  <c r="D12" i="10"/>
  <c r="D11" i="10"/>
  <c r="D10" i="10"/>
  <c r="C7" i="10"/>
  <c r="E7" i="7"/>
  <c r="E6" i="7"/>
  <c r="E5" i="7"/>
  <c r="E4" i="7"/>
  <c r="G2" i="7"/>
  <c r="F39" i="7"/>
  <c r="F38" i="7"/>
  <c r="F37" i="7"/>
  <c r="F36" i="7"/>
  <c r="F35" i="7"/>
  <c r="B6" i="8"/>
  <c r="B28" i="8"/>
  <c r="E33" i="8"/>
  <c r="E32" i="8"/>
  <c r="C33" i="8"/>
  <c r="C32" i="8"/>
  <c r="B27" i="8"/>
  <c r="B26" i="8"/>
  <c r="B25" i="8"/>
  <c r="B21" i="8"/>
  <c r="B11" i="8"/>
  <c r="B12" i="8"/>
  <c r="B16" i="8"/>
  <c r="D9" i="11" l="1"/>
  <c r="B47" i="3"/>
  <c r="A10" i="3" s="1"/>
  <c r="B27" i="3"/>
  <c r="B44" i="11"/>
  <c r="A7" i="11" l="1"/>
  <c r="C8" i="8"/>
  <c r="B10" i="3"/>
  <c r="B24" i="11"/>
  <c r="A12" i="3" l="1"/>
  <c r="B15" i="3" s="1"/>
  <c r="D10" i="3"/>
  <c r="D7" i="11" s="1"/>
  <c r="B7" i="11"/>
  <c r="A9" i="11" l="1"/>
  <c r="B12" i="11" l="1"/>
  <c r="B21" i="11" s="1"/>
  <c r="B24" i="3"/>
  <c r="B12" i="3"/>
  <c r="B9" i="11" l="1"/>
  <c r="C9" i="8"/>
  <c r="C22" i="7"/>
</calcChain>
</file>

<file path=xl/comments1.xml><?xml version="1.0" encoding="utf-8"?>
<comments xmlns="http://schemas.openxmlformats.org/spreadsheetml/2006/main">
  <authors>
    <author>IT-mente</author>
  </authors>
  <commentList>
    <comment ref="C6" authorId="0" shapeId="0">
      <text>
        <r>
          <rPr>
            <b/>
            <sz val="12"/>
            <color indexed="81"/>
            <rFont val="MS P ゴシック"/>
            <family val="3"/>
            <charset val="128"/>
          </rPr>
          <t>補助メニューを右下の矢印から選択して下さい。</t>
        </r>
      </text>
    </comment>
    <comment ref="C13" authorId="0" shapeId="0">
      <text>
        <r>
          <rPr>
            <b/>
            <sz val="12"/>
            <color indexed="81"/>
            <rFont val="MS P ゴシック"/>
            <family val="3"/>
            <charset val="128"/>
          </rPr>
          <t>精算やアンケート結果を取りまとめ等も含めて完了できる日付になります。</t>
        </r>
      </text>
    </comment>
    <comment ref="C14" authorId="0" shapeId="0">
      <text>
        <r>
          <rPr>
            <b/>
            <sz val="12"/>
            <color indexed="81"/>
            <rFont val="MS P ゴシック"/>
            <family val="3"/>
            <charset val="128"/>
          </rPr>
          <t>中心市街地の活性化するうえでどのように必要な事業であるかも記載して下さい。</t>
        </r>
      </text>
    </comment>
    <comment ref="C15" authorId="0" shapeId="0">
      <text>
        <r>
          <rPr>
            <b/>
            <sz val="12"/>
            <color indexed="81"/>
            <rFont val="MS P ゴシック"/>
            <family val="3"/>
            <charset val="128"/>
          </rPr>
          <t>この事業を実施することで
①どの課題をどのように解決するのか
②どのような創意工夫をするのか
③他の商店街へどのような好影響をもたらすのか
この3点も記載して下さい。</t>
        </r>
      </text>
    </comment>
    <comment ref="C16" authorId="0" shapeId="0">
      <text>
        <r>
          <rPr>
            <b/>
            <sz val="12"/>
            <color indexed="81"/>
            <rFont val="MS P ゴシック"/>
            <family val="3"/>
            <charset val="128"/>
          </rPr>
          <t>数値を設定して下さい。</t>
        </r>
      </text>
    </comment>
    <comment ref="C17" authorId="0" shapeId="0">
      <text>
        <r>
          <rPr>
            <b/>
            <sz val="12"/>
            <color indexed="81"/>
            <rFont val="MS P ゴシック"/>
            <family val="3"/>
            <charset val="128"/>
          </rPr>
          <t>数値を設定して下さい</t>
        </r>
        <r>
          <rPr>
            <b/>
            <sz val="9"/>
            <color indexed="81"/>
            <rFont val="MS P ゴシック"/>
            <family val="3"/>
            <charset val="128"/>
          </rPr>
          <t>。</t>
        </r>
      </text>
    </comment>
    <comment ref="C20" authorId="0" shapeId="0">
      <text>
        <r>
          <rPr>
            <b/>
            <sz val="12"/>
            <color indexed="81"/>
            <rFont val="MS P ゴシック"/>
            <family val="3"/>
            <charset val="128"/>
          </rPr>
          <t>事業の継続性が見込めるか審査の参考にしますので、詳細に記載して下さい。</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要綱別表2　補助対象経費の定めのとおり</t>
        </r>
      </text>
    </comment>
    <comment ref="D8" authorId="0" shapeId="0">
      <text>
        <r>
          <rPr>
            <sz val="12"/>
            <color indexed="81"/>
            <rFont val="MS P ゴシック"/>
            <family val="3"/>
            <charset val="128"/>
          </rPr>
          <t>・要綱別表2　補助対象経費の定めにないもの
・要綱別表2のルールに沿っていないもの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・一行に収まらないものは2行に分けてOK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那覇市役所</author>
  </authors>
  <commentList>
    <comment ref="A5" authorId="0" shapeId="0">
      <text>
        <r>
          <rPr>
            <b/>
            <sz val="9"/>
            <color indexed="81"/>
            <rFont val="MS P ゴシック"/>
            <family val="3"/>
            <charset val="128"/>
          </rPr>
          <t>那覇市役所:</t>
        </r>
        <r>
          <rPr>
            <sz val="9"/>
            <color indexed="81"/>
            <rFont val="MS P ゴシック"/>
            <family val="3"/>
            <charset val="128"/>
          </rPr>
          <t xml:space="preserve">
事業に係る全体費を記載</t>
        </r>
      </text>
    </commen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補助対象経費の定めにないもの又は要綱別表2のルールに沿っていないもの
ex)50,000円を超えるが2社分の見積書がないもの等</t>
        </r>
      </text>
    </comment>
    <comment ref="D8" authorId="0" shapeId="0">
      <text>
        <r>
          <rPr>
            <b/>
            <sz val="9"/>
            <color indexed="81"/>
            <rFont val="MS P ゴシック"/>
            <family val="3"/>
            <charset val="128"/>
          </rPr>
          <t>那覇市役所:</t>
        </r>
        <r>
          <rPr>
            <sz val="9"/>
            <color indexed="81"/>
            <rFont val="MS P ゴシック"/>
            <family val="3"/>
            <charset val="128"/>
          </rPr>
          <t xml:space="preserve">
補助金以外の収入</t>
        </r>
      </text>
    </comment>
    <comment ref="B21" authorId="0" shapeId="0">
      <text>
        <r>
          <rPr>
            <b/>
            <sz val="9"/>
            <color indexed="81"/>
            <rFont val="MS P ゴシック"/>
            <family val="3"/>
            <charset val="128"/>
          </rPr>
          <t>那覇市役所:
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sharedStrings.xml><?xml version="1.0" encoding="utf-8"?>
<sst xmlns="http://schemas.openxmlformats.org/spreadsheetml/2006/main" count="399" uniqueCount="267">
  <si>
    <t>申請日</t>
  </si>
  <si>
    <t>団体名</t>
  </si>
  <si>
    <t>実施事業名</t>
    <rPh sb="0" eb="4">
      <t>ジッシジギョウ</t>
    </rPh>
    <rPh sb="4" eb="5">
      <t>メイ</t>
    </rPh>
    <phoneticPr fontId="1"/>
  </si>
  <si>
    <t>補助事業名</t>
    <rPh sb="0" eb="4">
      <t>ホジョジギョウ</t>
    </rPh>
    <rPh sb="4" eb="5">
      <t>メイ</t>
    </rPh>
    <phoneticPr fontId="1"/>
  </si>
  <si>
    <t>担当者の部署名</t>
    <rPh sb="0" eb="3">
      <t>タントウシャ</t>
    </rPh>
    <rPh sb="4" eb="7">
      <t>ブショメイ</t>
    </rPh>
    <phoneticPr fontId="1"/>
  </si>
  <si>
    <t>担当者の役職</t>
    <rPh sb="0" eb="3">
      <t>タントウシャ</t>
    </rPh>
    <rPh sb="4" eb="6">
      <t>ヤクショク</t>
    </rPh>
    <phoneticPr fontId="1"/>
  </si>
  <si>
    <t>担当者氏名</t>
    <rPh sb="0" eb="3">
      <t>タントウシャ</t>
    </rPh>
    <rPh sb="3" eb="5">
      <t>シメイ</t>
    </rPh>
    <phoneticPr fontId="1"/>
  </si>
  <si>
    <t>担当者連絡先</t>
    <rPh sb="0" eb="3">
      <t>タントウシャ</t>
    </rPh>
    <rPh sb="3" eb="5">
      <t>レンラク</t>
    </rPh>
    <rPh sb="5" eb="6">
      <t>サキ</t>
    </rPh>
    <phoneticPr fontId="1"/>
  </si>
  <si>
    <t>担当者E-mail</t>
    <rPh sb="0" eb="3">
      <t>タントウシャ</t>
    </rPh>
    <phoneticPr fontId="1"/>
  </si>
  <si>
    <t>事業完了日</t>
    <phoneticPr fontId="1"/>
  </si>
  <si>
    <t>郵便番号</t>
    <rPh sb="0" eb="4">
      <t>ユウビンバンゴウ</t>
    </rPh>
    <phoneticPr fontId="1"/>
  </si>
  <si>
    <t>所在地</t>
  </si>
  <si>
    <t>所在地</t>
    <rPh sb="0" eb="3">
      <t>ショザイチ</t>
    </rPh>
    <phoneticPr fontId="1"/>
  </si>
  <si>
    <t>電話</t>
    <rPh sb="0" eb="2">
      <t>デンワ</t>
    </rPh>
    <phoneticPr fontId="1"/>
  </si>
  <si>
    <t>FAX</t>
    <phoneticPr fontId="1"/>
  </si>
  <si>
    <t>E-mail</t>
    <phoneticPr fontId="1"/>
  </si>
  <si>
    <t>役職</t>
    <rPh sb="0" eb="2">
      <t>ヤクショク</t>
    </rPh>
    <phoneticPr fontId="1"/>
  </si>
  <si>
    <t>代表者</t>
    <rPh sb="0" eb="3">
      <t>ダイヒョウシャ</t>
    </rPh>
    <phoneticPr fontId="1"/>
  </si>
  <si>
    <t>設立年月日</t>
  </si>
  <si>
    <t>設立年月日</t>
    <rPh sb="0" eb="2">
      <t>セツリツ</t>
    </rPh>
    <rPh sb="2" eb="5">
      <t>ネンガッピ</t>
    </rPh>
    <phoneticPr fontId="1"/>
  </si>
  <si>
    <t>団体構成員数（会員・組合員）</t>
    <rPh sb="2" eb="5">
      <t>コウセイイン</t>
    </rPh>
    <rPh sb="5" eb="6">
      <t>カズ</t>
    </rPh>
    <rPh sb="7" eb="9">
      <t>カイイン</t>
    </rPh>
    <rPh sb="10" eb="13">
      <t>クミアイイン</t>
    </rPh>
    <phoneticPr fontId="1"/>
  </si>
  <si>
    <t>総店舗数</t>
  </si>
  <si>
    <t>総店舗数</t>
    <rPh sb="0" eb="4">
      <t>ソウテンポスウ</t>
    </rPh>
    <phoneticPr fontId="1"/>
  </si>
  <si>
    <t>空き店舗数</t>
  </si>
  <si>
    <t>空き店舗数</t>
    <rPh sb="0" eb="1">
      <t>ア</t>
    </rPh>
    <rPh sb="2" eb="4">
      <t>テンポ</t>
    </rPh>
    <rPh sb="4" eb="5">
      <t>カズ</t>
    </rPh>
    <phoneticPr fontId="1"/>
  </si>
  <si>
    <t>設立目的</t>
  </si>
  <si>
    <t>設立目的</t>
    <rPh sb="0" eb="4">
      <t>セツリツモクテキ</t>
    </rPh>
    <phoneticPr fontId="1"/>
  </si>
  <si>
    <t>活動実績</t>
  </si>
  <si>
    <t>活動実績</t>
    <rPh sb="0" eb="4">
      <t>カツドウジッセキ</t>
    </rPh>
    <phoneticPr fontId="1"/>
  </si>
  <si>
    <t>事業目的</t>
  </si>
  <si>
    <t>事業目的</t>
    <rPh sb="0" eb="4">
      <t>ジギョウモクテキ</t>
    </rPh>
    <phoneticPr fontId="1"/>
  </si>
  <si>
    <t>活動目標</t>
  </si>
  <si>
    <t>次年度以降の事業実施方針</t>
  </si>
  <si>
    <t>次年度以降の事業実施方針</t>
    <rPh sb="0" eb="5">
      <t>ジネンドイコウ</t>
    </rPh>
    <rPh sb="6" eb="12">
      <t>ジギョウジッシホウシン</t>
    </rPh>
    <phoneticPr fontId="1"/>
  </si>
  <si>
    <t>事業実施に関する支援団体の有無</t>
    <rPh sb="0" eb="2">
      <t>ジギョウ</t>
    </rPh>
    <rPh sb="2" eb="4">
      <t>ジッシ</t>
    </rPh>
    <rPh sb="5" eb="6">
      <t>カン</t>
    </rPh>
    <rPh sb="8" eb="10">
      <t>シエン</t>
    </rPh>
    <rPh sb="10" eb="12">
      <t>ダンタイ</t>
    </rPh>
    <rPh sb="13" eb="15">
      <t>ウム</t>
    </rPh>
    <phoneticPr fontId="1"/>
  </si>
  <si>
    <t>活動目標</t>
    <phoneticPr fontId="1"/>
  </si>
  <si>
    <t>事業概要</t>
  </si>
  <si>
    <t>事業概要</t>
    <rPh sb="0" eb="4">
      <t>ジギョウガイヨウ</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</si>
  <si>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</si>
  <si>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</si>
  <si>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</si>
  <si>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</si>
  <si>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</si>
  <si>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</si>
  <si>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</si>
  <si>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</si>
  <si>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</si>
  <si>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③測定手法</t>
    <phoneticPr fontId="1"/>
  </si>
  <si>
    <t>成果指標
①目標値</t>
    <rPh sb="6" eb="9">
      <t>モクヒョウチ</t>
    </rPh>
    <phoneticPr fontId="1"/>
  </si>
  <si>
    <t>②設定根拠</t>
    <phoneticPr fontId="1"/>
  </si>
  <si>
    <t>補助事業の概要</t>
    <rPh sb="0" eb="2">
      <t>ホジョ</t>
    </rPh>
    <rPh sb="2" eb="4">
      <t>ジギョウ</t>
    </rPh>
    <rPh sb="5" eb="7">
      <t>ガイヨウ</t>
    </rPh>
    <phoneticPr fontId="1"/>
  </si>
  <si>
    <t>（第1号様式）</t>
  </si>
  <si>
    <t>那覇市長　宛</t>
  </si>
  <si>
    <t>役　職</t>
  </si>
  <si>
    <t>那覇市頑張るマチグヮー等支援基金事業費補助金交付申請書</t>
  </si>
  <si>
    <t>　みだしのことについて、事業を下記のとおり実施したいので、那覇市頑張るマチグヮー等支援基金事業費補助金交付要綱第5条の規定に基づき申請します。</t>
  </si>
  <si>
    <t>記</t>
  </si>
  <si>
    <t>（1）事業計画書（第1号様式の2）</t>
  </si>
  <si>
    <t>（2）収支予算書（第1号様式の3）</t>
  </si>
  <si>
    <t>（3）団体調書（第1号様式の4）</t>
  </si>
  <si>
    <t>（4）誓約書（第1号様式の5）</t>
  </si>
  <si>
    <t>（5）定款、規約等の写し</t>
  </si>
  <si>
    <t>（6）資金状況を確認できる書類（前年度決算書等）の写し</t>
  </si>
  <si>
    <t>（7）見積書等経費の内訳が分かる書類の写し</t>
  </si>
  <si>
    <t>（8）その他市長が必要と認める書類</t>
  </si>
  <si>
    <t>以上</t>
  </si>
  <si>
    <t>（問い合わせ先）</t>
  </si>
  <si>
    <t>役　職　</t>
  </si>
  <si>
    <t>氏　名　</t>
  </si>
  <si>
    <t>連絡先　</t>
  </si>
  <si>
    <t>E-mail　</t>
  </si>
  <si>
    <t>代表者　</t>
  </si>
  <si>
    <t>印　</t>
  </si>
  <si>
    <t>補助事業名</t>
  </si>
  <si>
    <t>実施事業名</t>
  </si>
  <si>
    <t>申請額</t>
  </si>
  <si>
    <t>添付書類</t>
  </si>
  <si>
    <t>部署名　</t>
  </si>
  <si>
    <t>（第1号様式の2）</t>
  </si>
  <si>
    <t>那覇市頑張るマチグヮー等支援基金事業費補助金　事業計画書</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</si>
  <si>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</si>
  <si>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</si>
  <si>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</si>
  <si>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</si>
  <si>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</si>
  <si>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</si>
  <si>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</si>
  <si>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事業完了日</t>
  </si>
  <si>
    <t>実施体制図</t>
  </si>
  <si>
    <t>事業実施に関する</t>
  </si>
  <si>
    <t>支援団体の有無</t>
  </si>
  <si>
    <t>※当該事業の説明を補足する資料があれば添付してください。</t>
  </si>
  <si>
    <t>※補助メニュー１を申請する団体で、前年度も補助メニュー１の交付決定を受けている場合は</t>
  </si>
  <si>
    <t>　次ページの提出も必要です。</t>
  </si>
  <si>
    <t>成果指標　①目標値</t>
    <phoneticPr fontId="1"/>
  </si>
  <si>
    <t>　　　　　　②設定根拠　</t>
    <phoneticPr fontId="1"/>
  </si>
  <si>
    <t>　　　　　　③測定手法</t>
    <phoneticPr fontId="1"/>
  </si>
  <si>
    <t>なし</t>
    <phoneticPr fontId="1"/>
  </si>
  <si>
    <t>事務局</t>
    <rPh sb="0" eb="3">
      <t>ジムキョク</t>
    </rPh>
    <phoneticPr fontId="1"/>
  </si>
  <si>
    <t>事務員</t>
    <rPh sb="0" eb="3">
      <t>ジムイン</t>
    </rPh>
    <phoneticPr fontId="1"/>
  </si>
  <si>
    <r>
      <t>※セルの中で改行する場合は</t>
    </r>
    <r>
      <rPr>
        <b/>
        <sz val="14"/>
        <color rgb="FFFF0000"/>
        <rFont val="游ゴシック"/>
        <family val="3"/>
        <charset val="128"/>
        <scheme val="minor"/>
      </rPr>
      <t>Alt+Enter</t>
    </r>
    <rPh sb="4" eb="5">
      <t>ナカ</t>
    </rPh>
    <rPh sb="6" eb="8">
      <t>カイギョウ</t>
    </rPh>
    <rPh sb="10" eb="12">
      <t>バアイ</t>
    </rPh>
    <phoneticPr fontId="1"/>
  </si>
  <si>
    <t>理事長</t>
    <rPh sb="0" eb="3">
      <t>リジチョウ</t>
    </rPh>
    <phoneticPr fontId="1"/>
  </si>
  <si>
    <t>知念〇〇</t>
    <rPh sb="0" eb="2">
      <t>チネン</t>
    </rPh>
    <phoneticPr fontId="1"/>
  </si>
  <si>
    <t>（第1号様式の4）</t>
  </si>
  <si>
    <t>那覇市頑張るマチグヮー等支援基金事業費補助金　団体調書</t>
  </si>
  <si>
    <t>〒</t>
  </si>
  <si>
    <t>（電話）</t>
  </si>
  <si>
    <t>（FAX）</t>
  </si>
  <si>
    <t>（E-mail）</t>
  </si>
  <si>
    <t>役職及び</t>
  </si>
  <si>
    <t>（役職）</t>
    <rPh sb="1" eb="3">
      <t>ヤクショク</t>
    </rPh>
    <phoneticPr fontId="9"/>
  </si>
  <si>
    <t>代表者名</t>
  </si>
  <si>
    <t>（代表者名）</t>
    <rPh sb="1" eb="4">
      <t>ダイヒョウシャ</t>
    </rPh>
    <rPh sb="4" eb="5">
      <t>メイ</t>
    </rPh>
    <phoneticPr fontId="9"/>
  </si>
  <si>
    <t>団体構成員</t>
  </si>
  <si>
    <t>（会員・組合員）</t>
  </si>
  <si>
    <t>（第1号様式の3）</t>
  </si>
  <si>
    <t>那覇市頑張るマチグヮー等支援基金事業費補助金　収支予算書</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</si>
  <si>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</si>
  <si>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</si>
  <si>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</si>
  <si>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</si>
  <si>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</si>
  <si>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</si>
  <si>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</si>
  <si>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</si>
  <si>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</si>
  <si>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</si>
  <si>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</si>
  <si>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</si>
  <si>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</si>
  <si>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</si>
  <si>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</si>
  <si>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</si>
  <si>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</si>
  <si>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</si>
  <si>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</si>
  <si>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</si>
  <si>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</si>
  <si>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</si>
  <si>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</si>
  <si>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</si>
  <si>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</si>
  <si>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</si>
  <si>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</si>
  <si>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</si>
  <si>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</si>
  <si>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</si>
  <si>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</si>
  <si>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</si>
  <si>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</si>
  <si>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</si>
  <si>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</si>
  <si>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</si>
  <si>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</si>
  <si>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</si>
  <si>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</si>
  <si>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</si>
  <si>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</si>
  <si>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</si>
  <si>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</si>
  <si>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</si>
  <si>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</si>
  <si>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使用料及び賃貸料</t>
  </si>
  <si>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</si>
  <si>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</si>
  <si>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</si>
  <si>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</si>
  <si>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</si>
  <si>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</si>
  <si>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</si>
  <si>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</si>
  <si>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水熱水費及び燃料費</t>
  </si>
  <si>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</si>
  <si>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</si>
  <si>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</si>
  <si>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</si>
  <si>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</si>
  <si>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</si>
  <si>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</si>
  <si>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</si>
  <si>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</si>
  <si>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</si>
  <si>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</si>
  <si>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本補助金申請額（Ｄ）</t>
    <rPh sb="0" eb="1">
      <t>ホン</t>
    </rPh>
    <phoneticPr fontId="9"/>
  </si>
  <si>
    <t>本補助金以外の収入（Ｅ）</t>
    <rPh sb="0" eb="1">
      <t>ホン</t>
    </rPh>
    <rPh sb="1" eb="4">
      <t>ホジョキン</t>
    </rPh>
    <rPh sb="4" eb="6">
      <t>イガイ</t>
    </rPh>
    <rPh sb="7" eb="9">
      <t>シュウニュウ</t>
    </rPh>
    <phoneticPr fontId="9"/>
  </si>
  <si>
    <t>【本補助金】（Ｄ）</t>
    <rPh sb="1" eb="2">
      <t>ホン</t>
    </rPh>
    <rPh sb="2" eb="5">
      <t>ホジョキン</t>
    </rPh>
    <phoneticPr fontId="9"/>
  </si>
  <si>
    <t>【本補助金以外の収入】（Ｅ）</t>
    <rPh sb="1" eb="2">
      <t>ホン</t>
    </rPh>
    <phoneticPr fontId="9"/>
  </si>
  <si>
    <t>那覇市頑張るマチグヮー等支援基金事業費補助金</t>
    <rPh sb="0" eb="16">
      <t>ガ</t>
    </rPh>
    <rPh sb="16" eb="19">
      <t>ジギョウヒ</t>
    </rPh>
    <rPh sb="19" eb="22">
      <t>ホジョキン</t>
    </rPh>
    <phoneticPr fontId="9"/>
  </si>
  <si>
    <t>1：頑張るマチグヮー支援事業/マチグヮー・地域商店街等基盤整備支援事業</t>
    <phoneticPr fontId="1"/>
  </si>
  <si>
    <t>2：頑張るマチグヮー支援事業/商店街イベント等開催事業（新規）</t>
    <phoneticPr fontId="1"/>
  </si>
  <si>
    <t>2：頑張るマチグヮー支援事業/商店街イベント等開催事業（2回目）</t>
    <rPh sb="30" eb="31">
      <t>メ</t>
    </rPh>
    <phoneticPr fontId="1"/>
  </si>
  <si>
    <t>2：頑張るマチグヮー支援事業/商店街イベント等開催事業（3回目）</t>
    <phoneticPr fontId="1"/>
  </si>
  <si>
    <t>2：頑張るマチグヮー支援事業/商店街イベント等開催事業（4回目以降・その他）</t>
    <rPh sb="36" eb="37">
      <t>タ</t>
    </rPh>
    <phoneticPr fontId="1"/>
  </si>
  <si>
    <t>3：頑張るマチグヮー支援事業/特色ある商店街推進事業</t>
    <phoneticPr fontId="1"/>
  </si>
  <si>
    <t>4：頑張るマチグヮー支援事業/商店街魅力発信事業（新規）</t>
    <phoneticPr fontId="1"/>
  </si>
  <si>
    <t>4：頑張るマチグヮー支援事業/商店街魅力発信事業（一部変更、増刷）</t>
  </si>
  <si>
    <t>5：頑張るマチグヮー支援事業/安心安全な商店街づくり支援事業</t>
    <phoneticPr fontId="1"/>
  </si>
  <si>
    <t>補助事業名</t>
    <rPh sb="0" eb="5">
      <t>ホジョジギョウメイ</t>
    </rPh>
    <phoneticPr fontId="1"/>
  </si>
  <si>
    <t>（第1号様式の5）</t>
  </si>
  <si>
    <t>誓約書</t>
  </si>
  <si>
    <t>那覇市長　　殿</t>
  </si>
  <si>
    <t>　那覇市頑張るマチグヮー等支援基金事業費補助金交付要綱の規定に基づく交付申請を行うにあたり、以下のことを誓約します。（□欄に☑チェックしてください。）</t>
  </si>
  <si>
    <t>□　代表者、役員又はその他の構成員及び取引先について、那覇市暴力団排除条例(平成24年那覇市条例第1号)第2条第1号に規定する暴力団、同条第2号に規定する暴力団員に該当しないことを誓約します。あわせて、市長が必要と認めた場合には、暴力団員等であるか否かの確認のため、那覇市が警察に照会することについて承諾し、当該事項に関する書類の提出を那覇市長から求められる場合は、指定された期日までに提出します。</t>
  </si>
  <si>
    <t>□　本補助金の申請に当たって提出する書類はすべて虚偽がないこと、及び提出する書類の写しはすべて原本と相違ないことを誓約します。</t>
  </si>
  <si>
    <t>□　本補助金の交付決定後に提出する書類においても前述同様であることを誓約します。</t>
  </si>
  <si>
    <t>□　事業実施にあたり、必要な許認可を取得し、関係法令を遵守します。</t>
  </si>
  <si>
    <t>□　市が補助事業に対し現地確認を求めた場合は、対応することを誓約します。</t>
  </si>
  <si>
    <t>　　本誓約書の内容に虚偽や不正があった場合は補助金の申請を取り下げます。</t>
  </si>
  <si>
    <t>　　補助金交付後に発覚した場合は補助金を返還します。</t>
  </si>
  <si>
    <t>団体の所在地　　：</t>
  </si>
  <si>
    <t>団　体　名　　　：</t>
    <rPh sb="0" eb="1">
      <t>ダン</t>
    </rPh>
    <rPh sb="2" eb="3">
      <t>カラダ</t>
    </rPh>
    <rPh sb="4" eb="5">
      <t>メイ</t>
    </rPh>
    <phoneticPr fontId="9"/>
  </si>
  <si>
    <t xml:space="preserve">
代表者役職・氏名：</t>
    <rPh sb="1" eb="4">
      <t>ダイヒョウシャ</t>
    </rPh>
    <rPh sb="4" eb="6">
      <t>ヤクショク</t>
    </rPh>
    <rPh sb="7" eb="9">
      <t>シメイ</t>
    </rPh>
    <phoneticPr fontId="9"/>
  </si>
  <si>
    <t>印</t>
    <rPh sb="0" eb="1">
      <t>イン</t>
    </rPh>
    <phoneticPr fontId="9"/>
  </si>
  <si>
    <t>　1件で5万円を超えるものは原則市内業者を含む2者以上から見積もりが必要です。</t>
    <phoneticPr fontId="1"/>
  </si>
  <si>
    <t>別紙　前年度実施事業　報告書</t>
    <rPh sb="0" eb="2">
      <t>ベッシ</t>
    </rPh>
    <rPh sb="3" eb="6">
      <t>ゼンネンド</t>
    </rPh>
    <rPh sb="6" eb="8">
      <t>ジッシ</t>
    </rPh>
    <rPh sb="8" eb="10">
      <t>ジギョウ</t>
    </rPh>
    <rPh sb="11" eb="14">
      <t>ホウコクショ</t>
    </rPh>
    <phoneticPr fontId="1"/>
  </si>
  <si>
    <t>実施事業名</t>
    <rPh sb="0" eb="2">
      <t>ジッシ</t>
    </rPh>
    <rPh sb="2" eb="4">
      <t>ジギョウ</t>
    </rPh>
    <rPh sb="4" eb="5">
      <t>メイ</t>
    </rPh>
    <phoneticPr fontId="1"/>
  </si>
  <si>
    <t>総事業費</t>
    <rPh sb="0" eb="4">
      <t>ソウジギョウヒ</t>
    </rPh>
    <phoneticPr fontId="1"/>
  </si>
  <si>
    <t>（申請額/自己負担額）</t>
    <rPh sb="1" eb="4">
      <t>シンセイガク</t>
    </rPh>
    <rPh sb="5" eb="9">
      <t>ジコフタン</t>
    </rPh>
    <rPh sb="9" eb="10">
      <t>ヒタイ</t>
    </rPh>
    <phoneticPr fontId="1"/>
  </si>
  <si>
    <t>申請額</t>
    <rPh sb="0" eb="3">
      <t>シンセイガク</t>
    </rPh>
    <phoneticPr fontId="1"/>
  </si>
  <si>
    <t>自己負担額</t>
    <rPh sb="0" eb="5">
      <t>ジコフタンガク</t>
    </rPh>
    <phoneticPr fontId="1"/>
  </si>
  <si>
    <t>事業概要</t>
    <rPh sb="0" eb="2">
      <t>ジギョウ</t>
    </rPh>
    <rPh sb="2" eb="4">
      <t>ガイヨウ</t>
    </rPh>
    <phoneticPr fontId="1"/>
  </si>
  <si>
    <t>事業の成果</t>
    <rPh sb="0" eb="2">
      <t>ジギョウ</t>
    </rPh>
    <rPh sb="3" eb="5">
      <t>セイカ</t>
    </rPh>
    <phoneticPr fontId="1"/>
  </si>
  <si>
    <t>今年度の取り組み</t>
    <rPh sb="0" eb="3">
      <t>コンネンド</t>
    </rPh>
    <rPh sb="4" eb="5">
      <t>ト</t>
    </rPh>
    <rPh sb="6" eb="7">
      <t>ク</t>
    </rPh>
    <phoneticPr fontId="1"/>
  </si>
  <si>
    <t>次年度以降の計画</t>
    <rPh sb="0" eb="3">
      <t>ジネンド</t>
    </rPh>
    <rPh sb="3" eb="5">
      <t>イコウ</t>
    </rPh>
    <rPh sb="6" eb="8">
      <t>ケイカク</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</si>
  <si>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</si>
  <si>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</si>
  <si>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</si>
  <si>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</si>
  <si>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</si>
  <si>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</si>
  <si>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</si>
  <si>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</si>
  <si>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事業スケジュール（例）</t>
    <rPh sb="0" eb="2">
      <t>ジギョウ</t>
    </rPh>
    <rPh sb="9" eb="10">
      <t>レイ</t>
    </rPh>
    <phoneticPr fontId="1"/>
  </si>
  <si>
    <t>　　　実施体制図（例）</t>
    <rPh sb="9" eb="10">
      <t>レイ</t>
    </rPh>
    <phoneticPr fontId="1"/>
  </si>
  <si>
    <t>理事長</t>
    <phoneticPr fontId="1"/>
  </si>
  <si>
    <t>知念　〇〇</t>
    <phoneticPr fontId="1"/>
  </si>
  <si>
    <t>副理事</t>
    <phoneticPr fontId="1"/>
  </si>
  <si>
    <t>〇〇　〇〇</t>
    <phoneticPr fontId="1"/>
  </si>
  <si>
    <t>統括</t>
    <rPh sb="0" eb="2">
      <t>トウカツ</t>
    </rPh>
    <phoneticPr fontId="1"/>
  </si>
  <si>
    <t>○○　○○</t>
    <phoneticPr fontId="1"/>
  </si>
  <si>
    <t>○○　○○（運営）</t>
    <rPh sb="6" eb="8">
      <t>ウンエイ</t>
    </rPh>
    <phoneticPr fontId="1"/>
  </si>
  <si>
    <t>　　○○　○○（諸手続き）</t>
    <rPh sb="8" eb="9">
      <t>モロ</t>
    </rPh>
    <rPh sb="9" eb="11">
      <t>テツヅ</t>
    </rPh>
    <phoneticPr fontId="1"/>
  </si>
  <si>
    <t>○○　○○（会計）</t>
    <rPh sb="6" eb="8">
      <t>カイケイ</t>
    </rPh>
    <phoneticPr fontId="1"/>
  </si>
  <si>
    <t>・直接入力した後は、そのままシートを印刷してください。</t>
    <rPh sb="1" eb="3">
      <t>チョクセツ</t>
    </rPh>
    <rPh sb="3" eb="5">
      <t>ニュウリョク</t>
    </rPh>
    <rPh sb="7" eb="8">
      <t>アト</t>
    </rPh>
    <rPh sb="18" eb="20">
      <t>インサツ</t>
    </rPh>
    <phoneticPr fontId="1"/>
  </si>
  <si>
    <t>○○商店街振興組合</t>
    <rPh sb="2" eb="5">
      <t>ショウテンガイ</t>
    </rPh>
    <rPh sb="5" eb="7">
      <t>シンコウ</t>
    </rPh>
    <rPh sb="7" eb="9">
      <t>クミアイ</t>
    </rPh>
    <phoneticPr fontId="1"/>
  </si>
  <si>
    <t>900-8585</t>
    <phoneticPr fontId="1"/>
  </si>
  <si>
    <t>那覇市那覇市泉崎1-1-1</t>
    <rPh sb="0" eb="3">
      <t>ナハシ</t>
    </rPh>
    <phoneticPr fontId="1"/>
  </si>
  <si>
    <t>098-867-5260</t>
    <phoneticPr fontId="1"/>
  </si>
  <si>
    <t>098-863-1752</t>
    <phoneticPr fontId="1"/>
  </si>
  <si>
    <t>K-NAHA001＠city.naha.lg.jp</t>
    <phoneticPr fontId="1"/>
  </si>
  <si>
    <t>通りで商売をする店舗で協力して誘客に取り組み、街の活性に取り組む</t>
    <rPh sb="0" eb="1">
      <t>トオ</t>
    </rPh>
    <rPh sb="3" eb="5">
      <t>ショウバイ</t>
    </rPh>
    <rPh sb="8" eb="10">
      <t>テンポ</t>
    </rPh>
    <rPh sb="11" eb="13">
      <t>キョウリョク</t>
    </rPh>
    <rPh sb="15" eb="17">
      <t>ユウキャク</t>
    </rPh>
    <rPh sb="18" eb="19">
      <t>ト</t>
    </rPh>
    <rPh sb="20" eb="21">
      <t>ク</t>
    </rPh>
    <rPh sb="23" eb="24">
      <t>マチ</t>
    </rPh>
    <rPh sb="25" eb="27">
      <t>カッセイ</t>
    </rPh>
    <rPh sb="28" eb="29">
      <t>ト</t>
    </rPh>
    <rPh sb="30" eb="31">
      <t>ク</t>
    </rPh>
    <phoneticPr fontId="1"/>
  </si>
  <si>
    <t xml:space="preserve">○カメラ増設事業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
</t>
    <phoneticPr fontId="1"/>
  </si>
  <si>
    <t>那覇　○○</t>
    <rPh sb="0" eb="2">
      <t>ナハ</t>
    </rPh>
    <phoneticPr fontId="1"/>
  </si>
  <si>
    <t>【交付対象外経費】</t>
    <phoneticPr fontId="1"/>
  </si>
  <si>
    <t>預貯金</t>
    <rPh sb="0" eb="3">
      <t>ヨチョキン</t>
    </rPh>
    <phoneticPr fontId="1"/>
  </si>
  <si>
    <t>1：頑張るマチグヮー支援事業/マチグヮー・地域商店街等基盤整備支援事業</t>
  </si>
  <si>
    <t>○○商店街防犯カメラ設置事業</t>
    <phoneticPr fontId="1"/>
  </si>
  <si>
    <t>近隣商店街も含めて飲食店の出店が増え、主に夜間早朝の時間帯の酔客によるトラブルが発生しているため、その抑止を目的とする。防犯カメラの設置により、安全安心な商店街として環境を整備し、商店街の活性化につなげる。</t>
    <phoneticPr fontId="1"/>
  </si>
  <si>
    <t>商店街全体がカバーできるように防犯カメラを5台設置し、トラブルや迷惑行為の抑制や早期解決につなげる。他の商店街・通り会においても同様のトラブルの増加は課題であり、設置後の抑止効果等について適宜情報共有をしていく。</t>
    <phoneticPr fontId="1"/>
  </si>
  <si>
    <t>防犯カメラ設置後にトラブルが減少し安心感が増したとの回答率が60％以上</t>
    <rPh sb="0" eb="2">
      <t>ボウハン</t>
    </rPh>
    <rPh sb="5" eb="7">
      <t>セッチ</t>
    </rPh>
    <rPh sb="7" eb="8">
      <t>ゴ</t>
    </rPh>
    <rPh sb="14" eb="16">
      <t>ゲンショウ</t>
    </rPh>
    <rPh sb="17" eb="20">
      <t>アンシンカン</t>
    </rPh>
    <rPh sb="21" eb="22">
      <t>マ</t>
    </rPh>
    <rPh sb="26" eb="28">
      <t>カイトウ</t>
    </rPh>
    <rPh sb="28" eb="29">
      <t>リツ</t>
    </rPh>
    <rPh sb="33" eb="35">
      <t>イジョウ</t>
    </rPh>
    <phoneticPr fontId="1"/>
  </si>
  <si>
    <t>各店舗へのアンケートによる情報収集</t>
    <phoneticPr fontId="1"/>
  </si>
  <si>
    <t>迷惑行為やトラブルへの抑止効果を期待するため</t>
    <rPh sb="0" eb="2">
      <t>メイワク</t>
    </rPh>
    <rPh sb="2" eb="4">
      <t>コウイ</t>
    </rPh>
    <rPh sb="11" eb="13">
      <t>ヨクシ</t>
    </rPh>
    <rPh sb="13" eb="15">
      <t>コウカ</t>
    </rPh>
    <rPh sb="16" eb="18">
      <t>キタイ</t>
    </rPh>
    <phoneticPr fontId="1"/>
  </si>
  <si>
    <t>防犯カメラ5台の設置（必要最小限）
2か所は通りの端に設置。残り3か所は〇〇店と〇〇店の間、〇〇店付近、〇〇店付近に設置する。
防犯カメラ設置後の維持管理については、映像等の記録の管理や電気料等の費用負担も含めて、防犯カメラ条例、防犯カメラ条例施行規則等の関係法令を遵守し、すべて商店街で適切に管理運営する。</t>
    <phoneticPr fontId="1"/>
  </si>
  <si>
    <t>防犯カメラ設置後も映像データの管理等を関係法令に則って適切に運用し、引き続き安全安心な環境づくりにつなげていく。</t>
    <phoneticPr fontId="1"/>
  </si>
  <si>
    <t>工事請負費</t>
    <rPh sb="0" eb="2">
      <t>コウジ</t>
    </rPh>
    <rPh sb="2" eb="5">
      <t>ウケオイヒ</t>
    </rPh>
    <phoneticPr fontId="9"/>
  </si>
  <si>
    <t>別紙見積書のとおり</t>
    <rPh sb="0" eb="2">
      <t>ベッシ</t>
    </rPh>
    <rPh sb="2" eb="5">
      <t>ミツモリショ</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</si>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</sst>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quot;人&quot;"/>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b/>
      <sz val="14"/>
      <color rgb="FFFF0000"/>
      <name val="游ゴシック"/>
      <family val="3"/>
      <charset val="128"/>
      <scheme val="minor"/>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u val="double"/>
      <sz val="14"/>
      <color rgb="FFFF0000"/>
      <name val="游ゴシック"/>
      <family val="3"/>
      <charset val="128"/>
      <scheme val="minor"/>
    </font>
    <font>
      <b/>
      <sz val="11"/>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38" fontId="7" fillId="0" borderId="0" xfId="0" applyNumberFormat="1"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0" fontId="5" fillId="0" borderId="0" xfId="0" applyFont="1">
      <alignment vertical="center"/>
    </xf>
    <xf numFmtId="0" fontId="7" fillId="0" borderId="17"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38" fontId="7"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2"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1"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3"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12" xfId="1" applyFont="1" applyBorder="1" applyAlignment="1">
      <alignment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1"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3"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6" fillId="0" borderId="3" xfId="1" applyFont="1" applyBorder="1" applyAlignment="1">
      <alignment horizontal="center" vertical="center"/>
    </xf>
    <xf numFmtId="38" fontId="16"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6" fillId="0" borderId="11" xfId="1" applyNumberFormat="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6" fillId="0" borderId="16" xfId="1" applyFont="1" applyBorder="1" applyAlignment="1">
      <alignment horizontal="center" vertical="center"/>
    </xf>
    <xf numFmtId="177" fontId="13"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3" fillId="0" borderId="7" xfId="1" applyNumberFormat="1" applyFont="1" applyBorder="1" applyAlignment="1">
      <alignment horizontal="center" vertical="center"/>
    </xf>
    <xf numFmtId="177" fontId="13" fillId="0" borderId="7" xfId="1" applyNumberFormat="1" applyFont="1" applyBorder="1" applyAlignment="1" applyProtection="1">
      <alignment horizontal="center" vertical="center"/>
    </xf>
    <xf numFmtId="38" fontId="16" fillId="0" borderId="22" xfId="1" applyFont="1" applyBorder="1" applyAlignment="1">
      <alignment vertical="center" wrapText="1"/>
    </xf>
    <xf numFmtId="177" fontId="16" fillId="0" borderId="23" xfId="1" applyNumberFormat="1" applyFont="1" applyFill="1" applyBorder="1" applyAlignment="1" applyProtection="1">
      <alignment vertical="center" wrapText="1"/>
      <protection locked="0"/>
    </xf>
    <xf numFmtId="38" fontId="18" fillId="0" borderId="15" xfId="1" applyFont="1" applyBorder="1" applyAlignment="1">
      <alignment vertical="center" shrinkToFit="1"/>
    </xf>
    <xf numFmtId="177" fontId="16"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6" fillId="0" borderId="8" xfId="1" applyFont="1" applyBorder="1" applyAlignment="1">
      <alignment horizontal="center" vertical="center" wrapText="1"/>
    </xf>
    <xf numFmtId="38" fontId="16" fillId="0" borderId="39" xfId="1" applyFont="1" applyBorder="1" applyAlignment="1">
      <alignment horizontal="left" vertical="center" wrapText="1"/>
    </xf>
    <xf numFmtId="177" fontId="16"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6" fillId="0" borderId="46" xfId="1" applyFont="1" applyBorder="1" applyAlignment="1">
      <alignment vertical="center" shrinkToFit="1"/>
    </xf>
    <xf numFmtId="177" fontId="16"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6" fillId="0" borderId="48" xfId="1" applyFont="1" applyBorder="1" applyAlignment="1">
      <alignment horizontal="center" vertical="center" wrapText="1"/>
    </xf>
    <xf numFmtId="177" fontId="13"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0" fontId="0" fillId="0" borderId="0" xfId="0" applyProtection="1">
      <alignment vertical="center"/>
      <protection locked="0"/>
    </xf>
    <xf numFmtId="0" fontId="8" fillId="0" borderId="0" xfId="0" applyFont="1" applyAlignment="1" applyProtection="1">
      <alignment horizontal="justify" vertical="center"/>
      <protection locked="0"/>
    </xf>
    <xf numFmtId="38" fontId="0" fillId="0" borderId="0" xfId="1" applyFont="1" applyProtection="1">
      <alignment vertical="center"/>
      <protection locked="0"/>
    </xf>
    <xf numFmtId="0" fontId="8" fillId="0" borderId="0" xfId="0" applyFont="1" applyAlignment="1">
      <alignment horizontal="justify" vertical="center"/>
    </xf>
    <xf numFmtId="38" fontId="7" fillId="0" borderId="0" xfId="1" applyFont="1" applyAlignment="1">
      <alignment horizontal="center" vertical="center"/>
    </xf>
    <xf numFmtId="177" fontId="7" fillId="3" borderId="26" xfId="1" applyNumberFormat="1" applyFont="1" applyFill="1" applyBorder="1" applyAlignment="1" applyProtection="1">
      <alignment vertical="center" wrapText="1"/>
      <protection locked="0"/>
    </xf>
    <xf numFmtId="177" fontId="7" fillId="3" borderId="30" xfId="1" applyNumberFormat="1" applyFont="1" applyFill="1" applyBorder="1" applyAlignment="1" applyProtection="1">
      <alignment vertical="center" wrapText="1"/>
      <protection locked="0"/>
    </xf>
    <xf numFmtId="177" fontId="7" fillId="3" borderId="11" xfId="1" applyNumberFormat="1" applyFont="1" applyFill="1" applyBorder="1" applyAlignment="1" applyProtection="1">
      <alignment vertical="center" wrapText="1"/>
      <protection locked="0"/>
    </xf>
    <xf numFmtId="38" fontId="0" fillId="3" borderId="18" xfId="1" applyFont="1" applyFill="1" applyBorder="1" applyAlignment="1">
      <alignment vertical="center" shrinkToFit="1"/>
    </xf>
    <xf numFmtId="38" fontId="0" fillId="3" borderId="1" xfId="1" applyFont="1" applyFill="1" applyBorder="1" applyAlignment="1">
      <alignment horizontal="right" vertical="center"/>
    </xf>
    <xf numFmtId="38" fontId="0" fillId="3" borderId="18" xfId="1" applyFont="1" applyFill="1" applyBorder="1">
      <alignment vertical="center"/>
    </xf>
    <xf numFmtId="38" fontId="0" fillId="3" borderId="8" xfId="1" applyFont="1" applyFill="1" applyBorder="1" applyAlignment="1">
      <alignment vertical="center" shrinkToFit="1"/>
    </xf>
    <xf numFmtId="38" fontId="0" fillId="3" borderId="9" xfId="1" applyFont="1" applyFill="1" applyBorder="1" applyAlignment="1">
      <alignment vertical="center"/>
    </xf>
    <xf numFmtId="177" fontId="7" fillId="3" borderId="42" xfId="1" applyNumberFormat="1" applyFont="1" applyFill="1" applyBorder="1" applyAlignment="1" applyProtection="1">
      <alignment vertical="center" wrapText="1"/>
      <protection locked="0"/>
    </xf>
    <xf numFmtId="177" fontId="7" fillId="3" borderId="16" xfId="1" applyNumberFormat="1" applyFont="1" applyFill="1" applyBorder="1" applyAlignment="1" applyProtection="1">
      <alignment vertical="center" wrapText="1"/>
      <protection locked="0"/>
    </xf>
    <xf numFmtId="177" fontId="7" fillId="3" borderId="43" xfId="1" applyNumberFormat="1" applyFont="1" applyFill="1" applyBorder="1" applyAlignment="1" applyProtection="1">
      <alignment vertical="center" wrapText="1"/>
      <protection locked="0"/>
    </xf>
    <xf numFmtId="177" fontId="7" fillId="3" borderId="29" xfId="1" applyNumberFormat="1" applyFont="1" applyFill="1" applyBorder="1" applyAlignment="1" applyProtection="1">
      <alignment vertical="center" wrapText="1"/>
      <protection locked="0"/>
    </xf>
    <xf numFmtId="177" fontId="7" fillId="3" borderId="45" xfId="1" applyNumberFormat="1" applyFont="1" applyFill="1" applyBorder="1" applyAlignment="1" applyProtection="1">
      <alignment vertical="center" wrapText="1"/>
      <protection locked="0"/>
    </xf>
    <xf numFmtId="177" fontId="7" fillId="3" borderId="7" xfId="1" applyNumberFormat="1" applyFont="1" applyFill="1" applyBorder="1" applyAlignment="1" applyProtection="1">
      <alignment vertical="center" wrapText="1"/>
      <protection locked="0"/>
    </xf>
    <xf numFmtId="0" fontId="0" fillId="0" borderId="53" xfId="0" applyBorder="1" applyAlignment="1">
      <alignment horizontal="center" vertical="center"/>
    </xf>
    <xf numFmtId="0" fontId="0" fillId="0" borderId="22" xfId="0" applyFill="1" applyBorder="1">
      <alignment vertical="center"/>
    </xf>
    <xf numFmtId="0" fontId="0" fillId="0" borderId="54" xfId="0" applyBorder="1" applyAlignment="1">
      <alignment horizontal="center" vertical="center"/>
    </xf>
    <xf numFmtId="0" fontId="0" fillId="0" borderId="9" xfId="0" applyFill="1" applyBorder="1">
      <alignment vertical="center"/>
    </xf>
    <xf numFmtId="177" fontId="0" fillId="0" borderId="9" xfId="0" applyNumberFormat="1" applyFill="1" applyBorder="1">
      <alignment vertical="center"/>
    </xf>
    <xf numFmtId="0" fontId="0" fillId="0" borderId="9" xfId="0" applyFill="1" applyBorder="1" applyAlignment="1">
      <alignment horizontal="right" vertical="center"/>
    </xf>
    <xf numFmtId="177" fontId="0" fillId="0" borderId="10" xfId="0" applyNumberFormat="1" applyFill="1" applyBorder="1">
      <alignment vertical="center"/>
    </xf>
    <xf numFmtId="0" fontId="6" fillId="0" borderId="0" xfId="0" applyFont="1">
      <alignment vertical="center"/>
    </xf>
    <xf numFmtId="0" fontId="23" fillId="0" borderId="0" xfId="0" applyFont="1">
      <alignment vertical="center"/>
    </xf>
    <xf numFmtId="0" fontId="5" fillId="3" borderId="0" xfId="0" applyFont="1" applyFill="1">
      <alignment vertical="center"/>
    </xf>
    <xf numFmtId="0" fontId="24" fillId="0" borderId="0" xfId="0" applyFont="1">
      <alignment vertical="center"/>
    </xf>
    <xf numFmtId="0" fontId="25" fillId="0" borderId="0" xfId="0" applyFont="1">
      <alignment vertical="center"/>
    </xf>
    <xf numFmtId="0" fontId="5" fillId="4" borderId="0" xfId="0" applyFont="1" applyFill="1">
      <alignment vertical="center"/>
    </xf>
    <xf numFmtId="177" fontId="19" fillId="0" borderId="7" xfId="0" applyNumberFormat="1" applyFont="1" applyBorder="1" applyAlignment="1">
      <alignment horizontal="center" vertical="center"/>
    </xf>
    <xf numFmtId="0" fontId="27" fillId="0" borderId="0" xfId="0" applyFont="1">
      <alignment vertical="center"/>
    </xf>
    <xf numFmtId="0" fontId="5" fillId="5" borderId="0" xfId="0" applyFont="1" applyFill="1">
      <alignment vertical="center"/>
    </xf>
    <xf numFmtId="0" fontId="0" fillId="5" borderId="0" xfId="0" applyFill="1">
      <alignment vertical="center"/>
    </xf>
    <xf numFmtId="0" fontId="0" fillId="6" borderId="55" xfId="0" applyFill="1" applyBorder="1">
      <alignment vertical="center"/>
    </xf>
    <xf numFmtId="0" fontId="0" fillId="6" borderId="0" xfId="0" applyFill="1" applyBorder="1">
      <alignment vertical="center"/>
    </xf>
    <xf numFmtId="0" fontId="0" fillId="0" borderId="0" xfId="0" applyBorder="1">
      <alignment vertical="center"/>
    </xf>
    <xf numFmtId="0" fontId="0" fillId="0" borderId="56" xfId="0" applyBorder="1">
      <alignment vertical="center"/>
    </xf>
    <xf numFmtId="0" fontId="0" fillId="6"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6" borderId="57" xfId="0" applyFill="1" applyBorder="1">
      <alignment vertical="center"/>
    </xf>
    <xf numFmtId="0" fontId="0" fillId="6" borderId="58" xfId="0" applyFill="1" applyBorder="1">
      <alignment vertical="center"/>
    </xf>
    <xf numFmtId="0" fontId="0" fillId="0" borderId="58" xfId="0" applyBorder="1">
      <alignment vertical="center"/>
    </xf>
    <xf numFmtId="0" fontId="0" fillId="0" borderId="59" xfId="0" applyBorder="1">
      <alignment vertical="center"/>
    </xf>
    <xf numFmtId="0" fontId="0" fillId="0" borderId="0" xfId="0" applyBorder="1" applyAlignment="1">
      <alignment vertical="center"/>
    </xf>
    <xf numFmtId="0" fontId="0" fillId="0" borderId="60" xfId="0" applyBorder="1" applyAlignment="1">
      <alignment vertical="center"/>
    </xf>
    <xf numFmtId="0" fontId="0" fillId="0" borderId="62" xfId="0" applyBorder="1">
      <alignment vertical="center"/>
    </xf>
    <xf numFmtId="0" fontId="0" fillId="0" borderId="60" xfId="0" applyBorder="1">
      <alignment vertical="center"/>
    </xf>
    <xf numFmtId="0" fontId="0" fillId="0" borderId="63" xfId="0" applyBorder="1">
      <alignment vertical="center"/>
    </xf>
    <xf numFmtId="0" fontId="0" fillId="0" borderId="57" xfId="0" applyBorder="1">
      <alignment vertical="center"/>
    </xf>
    <xf numFmtId="0" fontId="26" fillId="0" borderId="0" xfId="0" applyFont="1" applyFill="1">
      <alignment vertical="center"/>
    </xf>
    <xf numFmtId="0" fontId="0" fillId="0" borderId="0" xfId="0" applyFill="1">
      <alignment vertical="center"/>
    </xf>
    <xf numFmtId="0" fontId="0" fillId="3" borderId="1" xfId="0" applyFill="1" applyBorder="1" applyAlignment="1">
      <alignment horizontal="center" vertical="center"/>
    </xf>
    <xf numFmtId="58" fontId="0" fillId="3" borderId="1" xfId="0" applyNumberFormat="1"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3" fillId="3" borderId="1" xfId="0" applyFont="1" applyFill="1" applyBorder="1" applyAlignment="1">
      <alignment horizontal="center" vertical="center"/>
    </xf>
    <xf numFmtId="58"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xf>
    <xf numFmtId="0" fontId="6" fillId="0" borderId="0" xfId="0" applyFont="1" applyAlignment="1">
      <alignment horizontal="center" vertical="center"/>
    </xf>
    <xf numFmtId="38" fontId="20" fillId="2" borderId="0" xfId="1" applyFont="1" applyFill="1" applyAlignment="1">
      <alignment horizontal="center" vertical="center"/>
    </xf>
    <xf numFmtId="177" fontId="7" fillId="3" borderId="24" xfId="1" applyNumberFormat="1" applyFont="1" applyFill="1" applyBorder="1" applyAlignment="1" applyProtection="1">
      <alignment horizontal="left" vertical="center" shrinkToFit="1"/>
      <protection locked="0"/>
    </xf>
    <xf numFmtId="177" fontId="7" fillId="3" borderId="25" xfId="1" applyNumberFormat="1" applyFont="1" applyFill="1" applyBorder="1" applyAlignment="1" applyProtection="1">
      <alignment horizontal="left" vertical="center" shrinkToFit="1"/>
      <protection locked="0"/>
    </xf>
    <xf numFmtId="38" fontId="0" fillId="3" borderId="19" xfId="1" applyFont="1" applyFill="1" applyBorder="1" applyAlignment="1">
      <alignment horizontal="left" vertical="center" shrinkToFit="1"/>
    </xf>
    <xf numFmtId="38" fontId="0" fillId="3" borderId="2" xfId="1" applyFont="1" applyFill="1" applyBorder="1" applyAlignment="1">
      <alignment horizontal="left" vertical="center" shrinkToFit="1"/>
    </xf>
    <xf numFmtId="38" fontId="0" fillId="3"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2" fillId="0" borderId="1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3" borderId="27" xfId="1" applyNumberFormat="1" applyFont="1" applyFill="1" applyBorder="1" applyAlignment="1" applyProtection="1">
      <alignment horizontal="left" vertical="center" wrapText="1"/>
      <protection locked="0"/>
    </xf>
    <xf numFmtId="177" fontId="7" fillId="3" borderId="28" xfId="1" applyNumberFormat="1" applyFont="1" applyFill="1" applyBorder="1" applyAlignment="1" applyProtection="1">
      <alignment horizontal="left" vertical="center" wrapText="1"/>
      <protection locked="0"/>
    </xf>
    <xf numFmtId="177" fontId="7" fillId="3" borderId="31" xfId="1" applyNumberFormat="1" applyFont="1" applyFill="1" applyBorder="1" applyAlignment="1" applyProtection="1">
      <alignment horizontal="left" vertical="center" wrapText="1"/>
      <protection locked="0"/>
    </xf>
    <xf numFmtId="177" fontId="7" fillId="3" borderId="32" xfId="1" applyNumberFormat="1" applyFont="1" applyFill="1" applyBorder="1" applyAlignment="1" applyProtection="1">
      <alignment horizontal="left" vertical="center" wrapText="1"/>
      <protection locked="0"/>
    </xf>
    <xf numFmtId="177" fontId="7" fillId="3" borderId="15" xfId="1" applyNumberFormat="1" applyFont="1" applyFill="1" applyBorder="1" applyAlignment="1" applyProtection="1">
      <alignment horizontal="left" vertical="center" wrapText="1"/>
      <protection locked="0"/>
    </xf>
    <xf numFmtId="177" fontId="7" fillId="3" borderId="16" xfId="1" applyNumberFormat="1" applyFont="1" applyFill="1" applyBorder="1" applyAlignment="1" applyProtection="1">
      <alignment horizontal="left" vertical="center" wrapText="1"/>
      <protection locked="0"/>
    </xf>
    <xf numFmtId="177" fontId="7" fillId="3" borderId="34" xfId="1" applyNumberFormat="1" applyFont="1" applyFill="1" applyBorder="1" applyAlignment="1" applyProtection="1">
      <alignment horizontal="left" vertical="center" wrapText="1"/>
      <protection locked="0"/>
    </xf>
    <xf numFmtId="177" fontId="7" fillId="3"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3" borderId="51" xfId="1" applyFont="1" applyFill="1" applyBorder="1" applyAlignment="1">
      <alignment horizontal="left" vertical="center" shrinkToFit="1"/>
    </xf>
    <xf numFmtId="38" fontId="0" fillId="3" borderId="38" xfId="1" applyFont="1" applyFill="1" applyBorder="1" applyAlignment="1">
      <alignment horizontal="left" vertical="center" shrinkToFit="1"/>
    </xf>
    <xf numFmtId="0" fontId="25" fillId="6" borderId="1" xfId="0" applyFont="1" applyFill="1" applyBorder="1" applyAlignment="1">
      <alignment horizontal="center" vertical="center"/>
    </xf>
    <xf numFmtId="0" fontId="25" fillId="0" borderId="1" xfId="0" applyFont="1" applyBorder="1" applyAlignment="1">
      <alignment horizontal="center" vertical="center"/>
    </xf>
    <xf numFmtId="0" fontId="0" fillId="6" borderId="55" xfId="0" applyFill="1" applyBorder="1" applyAlignment="1">
      <alignment horizontal="center" vertical="center"/>
    </xf>
    <xf numFmtId="0" fontId="0" fillId="6" borderId="0" xfId="0" applyFill="1" applyBorder="1" applyAlignment="1">
      <alignment horizontal="center" vertical="center"/>
    </xf>
    <xf numFmtId="55" fontId="3" fillId="6" borderId="1" xfId="0" applyNumberFormat="1" applyFont="1" applyFill="1" applyBorder="1" applyAlignment="1">
      <alignment horizontal="center" vertical="center"/>
    </xf>
    <xf numFmtId="0" fontId="24" fillId="0" borderId="1" xfId="0" applyNumberFormat="1" applyFont="1" applyBorder="1" applyAlignment="1">
      <alignment horizontal="center" vertical="center"/>
    </xf>
    <xf numFmtId="0" fontId="24" fillId="6" borderId="1" xfId="0"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23" fillId="0" borderId="0" xfId="0" applyFont="1" applyAlignment="1">
      <alignment horizontal="center" vertical="center"/>
    </xf>
    <xf numFmtId="0" fontId="0" fillId="0" borderId="1"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15" xfId="0" applyFill="1" applyBorder="1" applyAlignment="1">
      <alignment horizontal="left" vertical="center" wrapText="1"/>
    </xf>
    <xf numFmtId="0" fontId="0" fillId="0" borderId="0" xfId="0" applyFill="1" applyBorder="1" applyAlignment="1">
      <alignment horizontal="left" vertical="center" wrapText="1"/>
    </xf>
    <xf numFmtId="0" fontId="0" fillId="0" borderId="16"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177" fontId="0" fillId="0" borderId="24" xfId="0" applyNumberFormat="1" applyFill="1" applyBorder="1" applyAlignment="1">
      <alignment horizontal="center" vertical="center"/>
    </xf>
    <xf numFmtId="177" fontId="0" fillId="0" borderId="25"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shrinkToFi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176" fontId="7" fillId="0" borderId="12" xfId="0" applyNumberFormat="1" applyFont="1" applyBorder="1" applyAlignment="1" applyProtection="1">
      <alignment horizontal="justify" vertical="center" wrapText="1"/>
      <protection locked="0"/>
    </xf>
    <xf numFmtId="176" fontId="7" fillId="0" borderId="13" xfId="0" applyNumberFormat="1" applyFont="1" applyBorder="1" applyAlignment="1" applyProtection="1">
      <alignment horizontal="justify" vertical="center" wrapText="1"/>
      <protection locked="0"/>
    </xf>
    <xf numFmtId="176" fontId="7" fillId="0" borderId="14" xfId="0" applyNumberFormat="1"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6" fillId="0" borderId="4" xfId="1" applyFont="1" applyBorder="1" applyAlignment="1">
      <alignment horizontal="center" vertical="center"/>
    </xf>
    <xf numFmtId="38" fontId="16"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3" fillId="0" borderId="8" xfId="1" applyNumberFormat="1" applyFont="1" applyFill="1" applyBorder="1" applyAlignment="1" applyProtection="1">
      <alignment horizontal="center" vertical="center"/>
      <protection locked="0"/>
    </xf>
    <xf numFmtId="177" fontId="13" fillId="0" borderId="10" xfId="1" applyNumberFormat="1" applyFont="1" applyFill="1" applyBorder="1" applyAlignment="1" applyProtection="1">
      <alignment horizontal="center" vertical="center"/>
      <protection locked="0"/>
    </xf>
    <xf numFmtId="177" fontId="13" fillId="0" borderId="8" xfId="1" applyNumberFormat="1" applyFont="1" applyBorder="1" applyAlignment="1" applyProtection="1">
      <alignment horizontal="center" vertical="center"/>
    </xf>
    <xf numFmtId="177" fontId="13"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176" fontId="7" fillId="0" borderId="3"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0" fontId="8" fillId="0" borderId="0" xfId="0" applyFont="1" applyAlignment="1" applyProtection="1">
      <alignment horizontal="lef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lignment horizontal="right" vertical="top" wrapText="1"/>
    </xf>
    <xf numFmtId="38" fontId="8" fillId="0" borderId="0" xfId="1" applyFont="1" applyAlignment="1">
      <alignment horizontal="left"/>
    </xf>
    <xf numFmtId="38" fontId="8" fillId="0" borderId="0" xfId="1" applyFont="1" applyAlignment="1">
      <alignment horizontal="left" vertical="center"/>
    </xf>
    <xf numFmtId="38" fontId="8" fillId="0" borderId="0" xfId="1" applyFont="1" applyAlignment="1">
      <alignment horizontal="center" vertical="top"/>
    </xf>
    <xf numFmtId="176" fontId="8" fillId="0" borderId="0" xfId="0" applyNumberFormat="1" applyFont="1" applyAlignment="1" applyProtection="1">
      <alignment horizontal="center" vertical="center"/>
      <protection locked="0"/>
    </xf>
    <xf numFmtId="0" fontId="3" fillId="3" borderId="1" xfId="0" applyFont="1" applyFill="1" applyBorder="1" applyAlignment="1">
      <alignment horizontal="left" vertical="center"/>
    </xf>
  </cellXfs>
  <cellStyles count="2">
    <cellStyle name="桁区切り" xfId="1" builtinId="6"/>
    <cellStyle name="標準" xfId="0" builtinId="0"/>
  </cellStyles>
  <dxfs count="14">
    <dxf>
      <fill>
        <patternFill>
          <bgColor rgb="FFFFFF00"/>
        </patternFill>
      </fill>
    </dxf>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8168;)&#12394;&#12399;&#12414;&#12385;&#25391;&#33288;&#35506;/&#9734;&#22320;&#22495;&#21830;&#24215;&#34903;&#27963;&#24615;&#21270;&#12464;&#12523;&#12540;&#12503;/21_&#20107;&#26989;&#65288;&#21830;&#24215;&#34903;G&#65289;&#20104;&#31639;&#12354;&#12426;/&#12364;_&#38929;&#24373;&#12427;&#12510;&#12481;&#12464;&#12526;&#12540;&#25903;&#25588;&#20107;&#26989;/00_&#22522;&#37329;&#26465;&#20363;&#12539;&#35201;&#32177;&#12539;&#27096;&#24335;&#31561;/7%20&#30003;&#35531;&#38306;&#20418;&#27096;&#24335;/&#20206;2025&#27096;&#24335;/&#12362;&#12362;&#12418;&#12392;_&#20837;&#21147;&#12471;&#12540;&#12488;&#20184;%20&#38929;&#24373;&#12427;&#12510;&#12481;&#12464;&#12526;&#1254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前に"/>
      <sheetName val="事業概要入力シート"/>
      <sheetName val="収支予算入力シート"/>
      <sheetName val="別紙　前年度実施事業　報告書"/>
      <sheetName val="プルダウン"/>
      <sheetName val="ここから緑を印刷→第1号様式"/>
      <sheetName val="第1号様式の2"/>
      <sheetName val="第1号様式の3"/>
      <sheetName val="第1号様式の4"/>
      <sheetName val="第1号様式の5"/>
    </sheetNames>
    <sheetDataSet>
      <sheetData sheetId="0"/>
      <sheetData sheetId="1"/>
      <sheetData sheetId="2">
        <row r="6">
          <cell r="E6" t="str">
            <v>積算根拠</v>
          </cell>
        </row>
        <row r="7">
          <cell r="E7" t="str">
            <v>【支出の部】</v>
          </cell>
          <cell r="F7"/>
        </row>
        <row r="8">
          <cell r="E8" t="str">
            <v>（内訳項目）</v>
          </cell>
          <cell r="F8"/>
        </row>
        <row r="9">
          <cell r="E9" t="str">
            <v>【交付対象経費】</v>
          </cell>
          <cell r="F9" t="str">
            <v>：</v>
          </cell>
        </row>
        <row r="10">
          <cell r="F10" t="str">
            <v>：</v>
          </cell>
        </row>
        <row r="11">
          <cell r="F11" t="str">
            <v>：</v>
          </cell>
        </row>
        <row r="12">
          <cell r="F12" t="str">
            <v>：</v>
          </cell>
        </row>
        <row r="13">
          <cell r="F13" t="str">
            <v>：</v>
          </cell>
        </row>
        <row r="14">
          <cell r="F14" t="str">
            <v>：</v>
          </cell>
        </row>
        <row r="15">
          <cell r="F15" t="str">
            <v>：</v>
          </cell>
        </row>
        <row r="16">
          <cell r="F16" t="str">
            <v>：</v>
          </cell>
        </row>
        <row r="17">
          <cell r="F17" t="str">
            <v>：</v>
          </cell>
        </row>
        <row r="18">
          <cell r="F18" t="str">
            <v>：</v>
          </cell>
        </row>
        <row r="19">
          <cell r="F19" t="str">
            <v>：</v>
          </cell>
        </row>
        <row r="20">
          <cell r="F20" t="str">
            <v>：</v>
          </cell>
        </row>
        <row r="21">
          <cell r="F21" t="str">
            <v>：</v>
          </cell>
        </row>
        <row r="22">
          <cell r="F22" t="str">
            <v>：</v>
          </cell>
        </row>
        <row r="23">
          <cell r="F23" t="str">
            <v>：</v>
          </cell>
        </row>
        <row r="24">
          <cell r="F24" t="str">
            <v>：</v>
          </cell>
        </row>
        <row r="25">
          <cell r="F25" t="str">
            <v>：</v>
          </cell>
        </row>
        <row r="26">
          <cell r="F26" t="str">
            <v>：</v>
          </cell>
        </row>
        <row r="27">
          <cell r="F27" t="str">
            <v>：</v>
          </cell>
        </row>
        <row r="28">
          <cell r="F28" t="str">
            <v>：</v>
          </cell>
        </row>
        <row r="29">
          <cell r="F29" t="str">
            <v>：</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row>
      </sheetData>
      <sheetData sheetId="3"/>
      <sheetData sheetId="4"/>
      <sheetData sheetId="5"/>
      <sheetData sheetId="6"/>
      <sheetData sheetId="7">
        <row r="7">
          <cell r="A7">
            <v>0</v>
          </cell>
        </row>
      </sheetData>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workbookViewId="0">
      <selection activeCell="C16" sqref="C16"/>
    </sheetView>
  </sheetViews>
  <sheetFormatPr defaultRowHeight="18"/>
  <cols>
    <col min="6" max="6" width="10.75" customWidth="1"/>
  </cols>
  <sheetData>
    <row r="3" spans="3:13" ht="29">
      <c r="C3" s="150" t="s">
        <v>224</v>
      </c>
      <c r="H3" s="149" t="s">
        <v>227</v>
      </c>
      <c r="I3" s="149"/>
    </row>
    <row r="5" spans="3:13" ht="22.5">
      <c r="C5" s="151" t="s">
        <v>225</v>
      </c>
      <c r="D5" s="151"/>
      <c r="E5" s="151"/>
      <c r="F5" s="151"/>
      <c r="H5" s="154" t="s">
        <v>228</v>
      </c>
      <c r="I5" s="154"/>
      <c r="J5" s="154"/>
      <c r="K5" s="153"/>
    </row>
    <row r="6" spans="3:13" ht="22.5">
      <c r="C6" s="151" t="s">
        <v>226</v>
      </c>
      <c r="D6" s="151"/>
      <c r="E6" s="151"/>
      <c r="F6" s="151"/>
      <c r="H6" s="154" t="s">
        <v>229</v>
      </c>
      <c r="I6" s="154"/>
      <c r="J6" s="154"/>
      <c r="K6" s="153"/>
    </row>
    <row r="9" spans="3:13" ht="22.5">
      <c r="M9" s="152"/>
    </row>
    <row r="13" spans="3:13" ht="29">
      <c r="C13" s="150" t="s">
        <v>230</v>
      </c>
      <c r="D13" s="156"/>
      <c r="E13" s="156"/>
      <c r="F13" s="156"/>
    </row>
    <row r="15" spans="3:13" ht="22.5">
      <c r="C15" s="157" t="s">
        <v>243</v>
      </c>
      <c r="D15" s="157"/>
      <c r="E15" s="157"/>
      <c r="F15" s="157"/>
      <c r="G15" s="157"/>
      <c r="H15" s="157"/>
      <c r="I15" s="157"/>
      <c r="J15" s="158"/>
      <c r="K15" s="157" t="s">
        <v>231</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G45" sqref="G45"/>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37" t="s">
        <v>115</v>
      </c>
      <c r="B1" s="38"/>
      <c r="C1" s="38"/>
      <c r="D1" s="38"/>
      <c r="E1" s="38"/>
      <c r="F1" s="38"/>
      <c r="G1" s="40"/>
      <c r="H1" s="40"/>
      <c r="I1" s="40"/>
      <c r="J1" s="40"/>
      <c r="K1" s="40"/>
      <c r="L1" s="40"/>
    </row>
    <row r="2" spans="1:12">
      <c r="A2" s="195" t="s">
        <v>116</v>
      </c>
      <c r="B2" s="195"/>
      <c r="C2" s="195"/>
      <c r="D2" s="195"/>
      <c r="E2" s="38"/>
      <c r="F2" s="38"/>
      <c r="G2" s="40"/>
      <c r="H2" s="40"/>
      <c r="I2" s="40"/>
      <c r="J2" s="40"/>
      <c r="K2" s="40"/>
      <c r="L2" s="40"/>
    </row>
    <row r="3" spans="1:12">
      <c r="A3" s="127"/>
      <c r="B3" s="127"/>
      <c r="C3" s="127"/>
      <c r="D3" s="127"/>
      <c r="E3" s="38"/>
      <c r="F3" s="38"/>
      <c r="G3" s="40"/>
      <c r="H3" s="40"/>
      <c r="I3" s="40"/>
      <c r="J3" s="40"/>
      <c r="K3" s="40"/>
      <c r="L3" s="40"/>
    </row>
    <row r="4" spans="1:12" ht="18.5" thickBot="1">
      <c r="A4" s="41"/>
      <c r="B4" s="38"/>
      <c r="C4" s="38"/>
      <c r="D4" s="17" t="s">
        <v>117</v>
      </c>
      <c r="E4" s="38"/>
      <c r="F4" s="38"/>
      <c r="G4" s="40"/>
      <c r="H4" s="40"/>
      <c r="I4" s="40"/>
      <c r="J4" s="40"/>
      <c r="K4" s="40"/>
      <c r="L4" s="40"/>
    </row>
    <row r="5" spans="1:12">
      <c r="A5" s="90" t="s">
        <v>118</v>
      </c>
      <c r="B5" s="335" t="s">
        <v>119</v>
      </c>
      <c r="C5" s="336"/>
      <c r="D5" s="91" t="s">
        <v>120</v>
      </c>
      <c r="E5" s="92" t="s">
        <v>121</v>
      </c>
      <c r="F5" s="93"/>
      <c r="G5" s="94"/>
      <c r="H5" s="94"/>
      <c r="I5" s="94"/>
      <c r="J5" s="94"/>
      <c r="K5" s="94"/>
      <c r="L5" s="95"/>
    </row>
    <row r="6" spans="1:12">
      <c r="A6" s="96" t="s">
        <v>122</v>
      </c>
      <c r="B6" s="97"/>
      <c r="C6" s="98"/>
      <c r="D6" s="99"/>
      <c r="E6" s="337" t="str">
        <f>[1]収支予算入力シート!E6</f>
        <v>積算根拠</v>
      </c>
      <c r="F6" s="338"/>
      <c r="G6" s="338"/>
      <c r="H6" s="338"/>
      <c r="I6" s="338"/>
      <c r="J6" s="338"/>
      <c r="K6" s="338"/>
      <c r="L6" s="339"/>
    </row>
    <row r="7" spans="1:12" ht="18.5" thickBot="1">
      <c r="A7" s="100">
        <f>収支予算入力シート!A10</f>
        <v>498000</v>
      </c>
      <c r="B7" s="340">
        <f>収支予算入力シート!B10</f>
        <v>498000</v>
      </c>
      <c r="C7" s="341"/>
      <c r="D7" s="100">
        <f>収支予算入力シート!D10</f>
        <v>0</v>
      </c>
      <c r="E7" s="101" t="str">
        <f>[1]収支予算入力シート!E7</f>
        <v>【支出の部】</v>
      </c>
      <c r="F7" s="102">
        <f>[1]収支予算入力シート!F7</f>
        <v>0</v>
      </c>
      <c r="G7" s="333"/>
      <c r="H7" s="333"/>
      <c r="I7" s="333"/>
      <c r="J7" s="333"/>
      <c r="K7" s="333"/>
      <c r="L7" s="334"/>
    </row>
    <row r="8" spans="1:12">
      <c r="A8" s="90" t="s">
        <v>125</v>
      </c>
      <c r="B8" s="335" t="s">
        <v>183</v>
      </c>
      <c r="C8" s="336"/>
      <c r="D8" s="90" t="s">
        <v>184</v>
      </c>
      <c r="E8" s="101" t="str">
        <f>[1]収支予算入力シート!E8</f>
        <v>（内訳項目）</v>
      </c>
      <c r="F8" s="102">
        <f>[1]収支予算入力シート!F8</f>
        <v>0</v>
      </c>
      <c r="G8" s="333"/>
      <c r="H8" s="333"/>
      <c r="I8" s="333"/>
      <c r="J8" s="333"/>
      <c r="K8" s="333"/>
      <c r="L8" s="334"/>
    </row>
    <row r="9" spans="1:12" ht="18.5" thickBot="1">
      <c r="A9" s="103">
        <f>収支予算入力シート!A12</f>
        <v>398000</v>
      </c>
      <c r="B9" s="342">
        <f>収支予算入力シート!B12</f>
        <v>398000</v>
      </c>
      <c r="C9" s="343"/>
      <c r="D9" s="104">
        <f>収支予算入力シート!D12</f>
        <v>100000</v>
      </c>
      <c r="E9" s="101" t="str">
        <f>[1]収支予算入力シート!E9</f>
        <v>【交付対象経費】</v>
      </c>
      <c r="F9" s="102" t="str">
        <f>[1]収支予算入力シート!F9</f>
        <v>：</v>
      </c>
      <c r="G9" s="333"/>
      <c r="H9" s="333"/>
      <c r="I9" s="333"/>
      <c r="J9" s="333"/>
      <c r="K9" s="333"/>
      <c r="L9" s="334"/>
    </row>
    <row r="10" spans="1:12" ht="34" customHeight="1" thickBot="1">
      <c r="A10" s="56" t="s">
        <v>131</v>
      </c>
      <c r="B10" s="57"/>
      <c r="C10" s="58"/>
      <c r="D10" s="59"/>
      <c r="E10" s="101" t="str">
        <f>収支予算入力シート!E13</f>
        <v>雇用保険料</v>
      </c>
      <c r="F10" s="102" t="str">
        <f>[1]収支予算入力シート!F10</f>
        <v>：</v>
      </c>
      <c r="G10" s="333">
        <f>収支予算入力シート!G13</f>
        <v>0</v>
      </c>
      <c r="H10" s="333"/>
      <c r="I10" s="333"/>
      <c r="J10" s="333"/>
      <c r="K10" s="333"/>
      <c r="L10" s="334"/>
    </row>
    <row r="11" spans="1:12" ht="18.5" thickBot="1">
      <c r="A11" s="60" t="s">
        <v>133</v>
      </c>
      <c r="B11" s="61" t="s">
        <v>134</v>
      </c>
      <c r="C11" s="207" t="s">
        <v>123</v>
      </c>
      <c r="D11" s="208"/>
      <c r="E11" s="101" t="str">
        <f>収支予算入力シート!E14</f>
        <v>社会保険料</v>
      </c>
      <c r="F11" s="102" t="str">
        <f>[1]収支予算入力シート!F11</f>
        <v>：</v>
      </c>
      <c r="G11" s="333">
        <f>収支予算入力シート!G14</f>
        <v>0</v>
      </c>
      <c r="H11" s="333"/>
      <c r="I11" s="333"/>
      <c r="J11" s="333"/>
      <c r="K11" s="333"/>
      <c r="L11" s="334"/>
    </row>
    <row r="12" spans="1:12" ht="19" thickTop="1" thickBot="1">
      <c r="A12" s="105" t="s">
        <v>185</v>
      </c>
      <c r="B12" s="106">
        <f>収支予算入力シート!B15</f>
        <v>398000</v>
      </c>
      <c r="C12" s="331" t="str">
        <f>収支予算入力シート!C15</f>
        <v>那覇市頑張るマチグヮー等支援基金事業費補助金</v>
      </c>
      <c r="D12" s="332"/>
      <c r="E12" s="101" t="str">
        <f>収支予算入力シート!E15</f>
        <v>賃金</v>
      </c>
      <c r="F12" s="102" t="str">
        <f>[1]収支予算入力シート!F12</f>
        <v>：</v>
      </c>
      <c r="G12" s="333">
        <f>収支予算入力シート!G15</f>
        <v>0</v>
      </c>
      <c r="H12" s="333"/>
      <c r="I12" s="333"/>
      <c r="J12" s="333"/>
      <c r="K12" s="333"/>
      <c r="L12" s="334"/>
    </row>
    <row r="13" spans="1:12" ht="19" thickTop="1" thickBot="1">
      <c r="A13" s="107" t="s">
        <v>186</v>
      </c>
      <c r="B13" s="108">
        <f>収支予算入力シート!B16</f>
        <v>100000</v>
      </c>
      <c r="C13" s="344">
        <f>収支予算入力シート!C16</f>
        <v>0</v>
      </c>
      <c r="D13" s="345"/>
      <c r="E13" s="101" t="str">
        <f>収支予算入力シート!E16</f>
        <v>報償金（謝礼金）</v>
      </c>
      <c r="F13" s="102" t="str">
        <f>[1]収支予算入力シート!F13</f>
        <v>：</v>
      </c>
      <c r="G13" s="333">
        <f>収支予算入力シート!G16</f>
        <v>0</v>
      </c>
      <c r="H13" s="333"/>
      <c r="I13" s="333"/>
      <c r="J13" s="333"/>
      <c r="K13" s="333"/>
      <c r="L13" s="334"/>
    </row>
    <row r="14" spans="1:12" ht="22" customHeight="1" thickTop="1">
      <c r="A14" s="65" t="s">
        <v>140</v>
      </c>
      <c r="B14" s="109">
        <f>収支予算入力シート!B17</f>
        <v>100000</v>
      </c>
      <c r="C14" s="346" t="str">
        <f>収支予算入力シート!C17</f>
        <v>預貯金</v>
      </c>
      <c r="D14" s="347"/>
      <c r="E14" s="101">
        <f>収支予算入力シート!E17</f>
        <v>0</v>
      </c>
      <c r="F14" s="102" t="str">
        <f>[1]収支予算入力シート!F14</f>
        <v>：</v>
      </c>
      <c r="G14" s="333">
        <f>収支予算入力シート!G17</f>
        <v>0</v>
      </c>
      <c r="H14" s="333"/>
      <c r="I14" s="333"/>
      <c r="J14" s="333"/>
      <c r="K14" s="333"/>
      <c r="L14" s="334"/>
    </row>
    <row r="15" spans="1:12" ht="18.5" customHeight="1">
      <c r="A15" s="66" t="s">
        <v>142</v>
      </c>
      <c r="B15" s="110">
        <f>収支予算入力シート!B18</f>
        <v>0</v>
      </c>
      <c r="C15" s="348">
        <f>収支予算入力シート!C18</f>
        <v>0</v>
      </c>
      <c r="D15" s="349"/>
      <c r="E15" s="101" t="str">
        <f>収支予算入力シート!E18</f>
        <v>消耗品費</v>
      </c>
      <c r="F15" s="102" t="str">
        <f>[1]収支予算入力シート!F15</f>
        <v>：</v>
      </c>
      <c r="G15" s="333">
        <f>収支予算入力シート!G18</f>
        <v>0</v>
      </c>
      <c r="H15" s="333"/>
      <c r="I15" s="333"/>
      <c r="J15" s="333"/>
      <c r="K15" s="333"/>
      <c r="L15" s="334"/>
    </row>
    <row r="16" spans="1:12" ht="23.5" customHeight="1">
      <c r="A16" s="66" t="s">
        <v>144</v>
      </c>
      <c r="B16" s="110">
        <f>収支予算入力シート!B19</f>
        <v>0</v>
      </c>
      <c r="C16" s="348">
        <f>収支予算入力シート!C19</f>
        <v>0</v>
      </c>
      <c r="D16" s="349"/>
      <c r="E16" s="101" t="str">
        <f>収支予算入力シート!E19</f>
        <v>印刷製本費</v>
      </c>
      <c r="F16" s="102" t="str">
        <f>[1]収支予算入力シート!F16</f>
        <v>：</v>
      </c>
      <c r="G16" s="333">
        <f>収支予算入力シート!G19</f>
        <v>0</v>
      </c>
      <c r="H16" s="333"/>
      <c r="I16" s="333"/>
      <c r="J16" s="333"/>
      <c r="K16" s="333"/>
      <c r="L16" s="334"/>
    </row>
    <row r="17" spans="1:12" ht="26.5" customHeight="1">
      <c r="A17" s="66" t="s">
        <v>146</v>
      </c>
      <c r="B17" s="110">
        <f>収支予算入力シート!B20</f>
        <v>0</v>
      </c>
      <c r="C17" s="348">
        <f>収支予算入力シート!C20</f>
        <v>0</v>
      </c>
      <c r="D17" s="349"/>
      <c r="E17" s="101" t="str">
        <f>収支予算入力シート!E20</f>
        <v>光熱水費及び燃料費</v>
      </c>
      <c r="F17" s="102" t="str">
        <f>[1]収支予算入力シート!F17</f>
        <v>：</v>
      </c>
      <c r="G17" s="333">
        <f>収支予算入力シート!G20</f>
        <v>0</v>
      </c>
      <c r="H17" s="333"/>
      <c r="I17" s="333"/>
      <c r="J17" s="333"/>
      <c r="K17" s="333"/>
      <c r="L17" s="334"/>
    </row>
    <row r="18" spans="1:12">
      <c r="A18" s="66" t="s">
        <v>148</v>
      </c>
      <c r="B18" s="110">
        <f>収支予算入力シート!B21</f>
        <v>0</v>
      </c>
      <c r="C18" s="348">
        <f>収支予算入力シート!C21</f>
        <v>0</v>
      </c>
      <c r="D18" s="349"/>
      <c r="E18" s="101" t="str">
        <f>収支予算入力シート!E21</f>
        <v>通信運搬費</v>
      </c>
      <c r="F18" s="102" t="str">
        <f>[1]収支予算入力シート!F18</f>
        <v>：</v>
      </c>
      <c r="G18" s="333">
        <f>収支予算入力シート!G21</f>
        <v>0</v>
      </c>
      <c r="H18" s="333"/>
      <c r="I18" s="333"/>
      <c r="J18" s="333"/>
      <c r="K18" s="333"/>
      <c r="L18" s="334"/>
    </row>
    <row r="19" spans="1:12">
      <c r="A19" s="66" t="s">
        <v>150</v>
      </c>
      <c r="B19" s="110">
        <f>収支予算入力シート!B22</f>
        <v>0</v>
      </c>
      <c r="C19" s="348">
        <f>収支予算入力シート!C22</f>
        <v>0</v>
      </c>
      <c r="D19" s="349"/>
      <c r="E19" s="101" t="str">
        <f>収支予算入力シート!E22</f>
        <v>手数料</v>
      </c>
      <c r="F19" s="102" t="str">
        <f>[1]収支予算入力シート!F19</f>
        <v>：</v>
      </c>
      <c r="G19" s="333">
        <f>収支予算入力シート!G22</f>
        <v>0</v>
      </c>
      <c r="H19" s="333"/>
      <c r="I19" s="333"/>
      <c r="J19" s="333"/>
      <c r="K19" s="333"/>
      <c r="L19" s="334"/>
    </row>
    <row r="20" spans="1:12" ht="18.5" thickBot="1">
      <c r="A20" s="67" t="s">
        <v>152</v>
      </c>
      <c r="B20" s="110">
        <f>収支予算入力シート!B23</f>
        <v>0</v>
      </c>
      <c r="C20" s="350">
        <f>収支予算入力シート!C23</f>
        <v>0</v>
      </c>
      <c r="D20" s="351"/>
      <c r="E20" s="101" t="str">
        <f>収支予算入力シート!E23</f>
        <v>保険料</v>
      </c>
      <c r="F20" s="102" t="str">
        <f>[1]収支予算入力シート!F20</f>
        <v>：</v>
      </c>
      <c r="G20" s="333">
        <f>収支予算入力シート!G23</f>
        <v>0</v>
      </c>
      <c r="H20" s="333"/>
      <c r="I20" s="333"/>
      <c r="J20" s="333"/>
      <c r="K20" s="333"/>
      <c r="L20" s="334"/>
    </row>
    <row r="21" spans="1:12" ht="19" thickTop="1" thickBot="1">
      <c r="A21" s="111" t="s">
        <v>154</v>
      </c>
      <c r="B21" s="69">
        <f>SUM(B12:B13)</f>
        <v>498000</v>
      </c>
      <c r="C21" s="217"/>
      <c r="D21" s="218"/>
      <c r="E21" s="101" t="str">
        <f>収支予算入力シート!E24</f>
        <v>広告宣伝費</v>
      </c>
      <c r="F21" s="102" t="str">
        <f>[1]収支予算入力シート!F21</f>
        <v>：</v>
      </c>
      <c r="G21" s="333">
        <f>収支予算入力シート!G24</f>
        <v>0</v>
      </c>
      <c r="H21" s="333"/>
      <c r="I21" s="333"/>
      <c r="J21" s="333"/>
      <c r="K21" s="333"/>
      <c r="L21" s="334"/>
    </row>
    <row r="22" spans="1:12" ht="18.5" thickBot="1">
      <c r="A22" s="70" t="s">
        <v>156</v>
      </c>
      <c r="B22" s="57"/>
      <c r="C22" s="57"/>
      <c r="D22" s="59"/>
      <c r="E22" s="101" t="str">
        <f>収支予算入力シート!E25</f>
        <v>委託料</v>
      </c>
      <c r="F22" s="102" t="str">
        <f>[1]収支予算入力シート!F22</f>
        <v>：</v>
      </c>
      <c r="G22" s="333">
        <f>収支予算入力シート!G25</f>
        <v>0</v>
      </c>
      <c r="H22" s="333"/>
      <c r="I22" s="333"/>
      <c r="J22" s="333"/>
      <c r="K22" s="333"/>
      <c r="L22" s="334"/>
    </row>
    <row r="23" spans="1:12" ht="18.5" thickBot="1">
      <c r="A23" s="60" t="s">
        <v>158</v>
      </c>
      <c r="B23" s="71" t="s">
        <v>134</v>
      </c>
      <c r="C23" s="72" t="s">
        <v>159</v>
      </c>
      <c r="D23" s="60" t="s">
        <v>160</v>
      </c>
      <c r="E23" s="101">
        <f>収支予算入力シート!E26</f>
        <v>0</v>
      </c>
      <c r="F23" s="102" t="str">
        <f>[1]収支予算入力シート!F23</f>
        <v>：</v>
      </c>
      <c r="G23" s="333">
        <f>収支予算入力シート!G26</f>
        <v>0</v>
      </c>
      <c r="H23" s="333"/>
      <c r="I23" s="333"/>
      <c r="J23" s="333"/>
      <c r="K23" s="333"/>
      <c r="L23" s="334"/>
    </row>
    <row r="24" spans="1:12" ht="20" customHeight="1" thickTop="1" thickBot="1">
      <c r="A24" s="112" t="s">
        <v>161</v>
      </c>
      <c r="B24" s="113">
        <f>収支予算入力シート!B27</f>
        <v>498000</v>
      </c>
      <c r="C24" s="75"/>
      <c r="D24" s="76"/>
      <c r="E24" s="101" t="str">
        <f>収支予算入力シート!E27</f>
        <v>使用料及び賃貸料</v>
      </c>
      <c r="F24" s="102" t="str">
        <f>[1]収支予算入力シート!F24</f>
        <v>：</v>
      </c>
      <c r="G24" s="333">
        <f>収支予算入力シート!G27</f>
        <v>0</v>
      </c>
      <c r="H24" s="333"/>
      <c r="I24" s="333"/>
      <c r="J24" s="333"/>
      <c r="K24" s="333"/>
      <c r="L24" s="334"/>
    </row>
    <row r="25" spans="1:12" ht="18.5" customHeight="1" thickTop="1">
      <c r="A25" s="221" t="s">
        <v>163</v>
      </c>
      <c r="B25" s="352">
        <f>収支予算入力シート!B28</f>
        <v>0</v>
      </c>
      <c r="C25" s="66" t="s">
        <v>132</v>
      </c>
      <c r="D25" s="114">
        <f>収支予算入力シート!D28</f>
        <v>0</v>
      </c>
      <c r="E25" s="101">
        <f>収支予算入力シート!E28</f>
        <v>0</v>
      </c>
      <c r="F25" s="102" t="str">
        <f>[1]収支予算入力シート!F25</f>
        <v>：</v>
      </c>
      <c r="G25" s="333">
        <f>収支予算入力シート!G28</f>
        <v>0</v>
      </c>
      <c r="H25" s="333"/>
      <c r="I25" s="333"/>
      <c r="J25" s="333"/>
      <c r="K25" s="333"/>
      <c r="L25" s="334"/>
    </row>
    <row r="26" spans="1:12" ht="20.5" customHeight="1">
      <c r="A26" s="222"/>
      <c r="B26" s="224"/>
      <c r="C26" s="65" t="s">
        <v>135</v>
      </c>
      <c r="D26" s="114">
        <f>収支予算入力シート!D29</f>
        <v>0</v>
      </c>
      <c r="E26" s="101" t="str">
        <f>収支予算入力シート!E29</f>
        <v>原材料費</v>
      </c>
      <c r="F26" s="102" t="str">
        <f>[1]収支予算入力シート!F26</f>
        <v>：</v>
      </c>
      <c r="G26" s="333">
        <f>収支予算入力シート!G29</f>
        <v>0</v>
      </c>
      <c r="H26" s="333"/>
      <c r="I26" s="333"/>
      <c r="J26" s="333"/>
      <c r="K26" s="333"/>
      <c r="L26" s="334"/>
    </row>
    <row r="27" spans="1:12">
      <c r="A27" s="77" t="s">
        <v>165</v>
      </c>
      <c r="B27" s="78">
        <f>収支予算入力シート!B30</f>
        <v>0</v>
      </c>
      <c r="C27" s="77" t="s">
        <v>137</v>
      </c>
      <c r="D27" s="114">
        <f>収支予算入力シート!D30</f>
        <v>0</v>
      </c>
      <c r="E27" s="101" t="str">
        <f>収支予算入力シート!E30</f>
        <v>備品購入費</v>
      </c>
      <c r="F27" s="102" t="str">
        <f>[1]収支予算入力シート!F27</f>
        <v>：</v>
      </c>
      <c r="G27" s="333">
        <f>収支予算入力シート!G30</f>
        <v>0</v>
      </c>
      <c r="H27" s="333"/>
      <c r="I27" s="333"/>
      <c r="J27" s="333"/>
      <c r="K27" s="333"/>
      <c r="L27" s="334"/>
    </row>
    <row r="28" spans="1:12">
      <c r="A28" s="66" t="s">
        <v>167</v>
      </c>
      <c r="B28" s="78">
        <f>収支予算入力シート!B31</f>
        <v>0</v>
      </c>
      <c r="C28" s="77" t="s">
        <v>139</v>
      </c>
      <c r="D28" s="114">
        <f>収支予算入力シート!D31</f>
        <v>0</v>
      </c>
      <c r="E28" s="101" t="str">
        <f>収支予算入力シート!E31</f>
        <v>工事請負費</v>
      </c>
      <c r="F28" s="102" t="str">
        <f>[1]収支予算入力シート!F28</f>
        <v>：</v>
      </c>
      <c r="G28" s="333" t="str">
        <f>収支予算入力シート!G31</f>
        <v>別紙見積書のとおり</v>
      </c>
      <c r="H28" s="333"/>
      <c r="I28" s="333"/>
      <c r="J28" s="333"/>
      <c r="K28" s="333"/>
      <c r="L28" s="334"/>
    </row>
    <row r="29" spans="1:12">
      <c r="A29" s="65" t="s">
        <v>169</v>
      </c>
      <c r="B29" s="78">
        <f>収支予算入力シート!B32</f>
        <v>0</v>
      </c>
      <c r="C29" s="77" t="s">
        <v>141</v>
      </c>
      <c r="D29" s="114">
        <f>収支予算入力シート!D32</f>
        <v>0</v>
      </c>
      <c r="E29" s="101">
        <f>収支予算入力シート!E32</f>
        <v>0</v>
      </c>
      <c r="F29" s="102" t="str">
        <f>[1]収支予算入力シート!F29</f>
        <v>：</v>
      </c>
      <c r="G29" s="333">
        <f>収支予算入力シート!G32</f>
        <v>0</v>
      </c>
      <c r="H29" s="333"/>
      <c r="I29" s="333"/>
      <c r="J29" s="333"/>
      <c r="K29" s="333"/>
      <c r="L29" s="334"/>
    </row>
    <row r="30" spans="1:12">
      <c r="A30" s="221" t="s">
        <v>170</v>
      </c>
      <c r="B30" s="223">
        <f>収支予算入力シート!B33</f>
        <v>0</v>
      </c>
      <c r="C30" s="77" t="s">
        <v>143</v>
      </c>
      <c r="D30" s="114">
        <f>収支予算入力シート!D33</f>
        <v>0</v>
      </c>
      <c r="E30" s="101" t="str">
        <f>収支予算入力シート!E33</f>
        <v>【交付対象外経費】</v>
      </c>
      <c r="F30" s="102" t="str">
        <f>[1]収支予算入力シート!F30</f>
        <v>：</v>
      </c>
      <c r="G30" s="333">
        <f>収支予算入力シート!G33</f>
        <v>0</v>
      </c>
      <c r="H30" s="333"/>
      <c r="I30" s="333"/>
      <c r="J30" s="333"/>
      <c r="K30" s="333"/>
      <c r="L30" s="334"/>
    </row>
    <row r="31" spans="1:12">
      <c r="A31" s="219"/>
      <c r="B31" s="220"/>
      <c r="C31" s="66" t="s">
        <v>145</v>
      </c>
      <c r="D31" s="114">
        <f>収支予算入力シート!D34</f>
        <v>0</v>
      </c>
      <c r="E31" s="101">
        <f>収支予算入力シート!E34</f>
        <v>0</v>
      </c>
      <c r="F31" s="102" t="str">
        <f>[1]収支予算入力シート!F31</f>
        <v>：</v>
      </c>
      <c r="G31" s="333">
        <f>収支予算入力シート!G34</f>
        <v>0</v>
      </c>
      <c r="H31" s="333"/>
      <c r="I31" s="333"/>
      <c r="J31" s="333"/>
      <c r="K31" s="333"/>
      <c r="L31" s="334"/>
    </row>
    <row r="32" spans="1:12">
      <c r="A32" s="222"/>
      <c r="B32" s="224"/>
      <c r="C32" s="80" t="s">
        <v>171</v>
      </c>
      <c r="D32" s="114">
        <f>収支予算入力シート!D35</f>
        <v>0</v>
      </c>
      <c r="E32" s="101">
        <f>収支予算入力シート!E35</f>
        <v>0</v>
      </c>
      <c r="F32" s="102" t="str">
        <f>[1]収支予算入力シート!F32</f>
        <v>：</v>
      </c>
      <c r="G32" s="333">
        <f>収支予算入力シート!G35</f>
        <v>0</v>
      </c>
      <c r="H32" s="333"/>
      <c r="I32" s="333"/>
      <c r="J32" s="333"/>
      <c r="K32" s="333"/>
      <c r="L32" s="334"/>
    </row>
    <row r="33" spans="1:12">
      <c r="A33" s="221" t="s">
        <v>172</v>
      </c>
      <c r="B33" s="223">
        <f>収支予算入力シート!B36</f>
        <v>0</v>
      </c>
      <c r="C33" s="66" t="s">
        <v>149</v>
      </c>
      <c r="D33" s="114">
        <f>収支予算入力シート!D36</f>
        <v>0</v>
      </c>
      <c r="E33" s="101">
        <f>収支予算入力シート!E36</f>
        <v>0</v>
      </c>
      <c r="F33" s="102" t="str">
        <f>[1]収支予算入力シート!F33</f>
        <v>：</v>
      </c>
      <c r="G33" s="333">
        <f>収支予算入力シート!G36</f>
        <v>0</v>
      </c>
      <c r="H33" s="333"/>
      <c r="I33" s="333"/>
      <c r="J33" s="333"/>
      <c r="K33" s="333"/>
      <c r="L33" s="334"/>
    </row>
    <row r="34" spans="1:12">
      <c r="A34" s="219"/>
      <c r="B34" s="220"/>
      <c r="C34" s="65" t="s">
        <v>151</v>
      </c>
      <c r="D34" s="114">
        <f>収支予算入力シート!D37</f>
        <v>0</v>
      </c>
      <c r="E34" s="101">
        <f>収支予算入力シート!E37</f>
        <v>0</v>
      </c>
      <c r="F34" s="102" t="str">
        <f>[1]収支予算入力シート!F34</f>
        <v>：</v>
      </c>
      <c r="G34" s="333">
        <f>収支予算入力シート!G37</f>
        <v>0</v>
      </c>
      <c r="H34" s="333"/>
      <c r="I34" s="333"/>
      <c r="J34" s="333"/>
      <c r="K34" s="333"/>
      <c r="L34" s="334"/>
    </row>
    <row r="35" spans="1:12">
      <c r="A35" s="219"/>
      <c r="B35" s="220"/>
      <c r="C35" s="65" t="s">
        <v>153</v>
      </c>
      <c r="D35" s="114">
        <f>収支予算入力シート!D38</f>
        <v>0</v>
      </c>
      <c r="E35" s="101">
        <f>収支予算入力シート!E38</f>
        <v>0</v>
      </c>
      <c r="F35" s="102" t="str">
        <f>[1]収支予算入力シート!F35</f>
        <v>：</v>
      </c>
      <c r="G35" s="333">
        <f>収支予算入力シート!G38</f>
        <v>0</v>
      </c>
      <c r="H35" s="333"/>
      <c r="I35" s="333"/>
      <c r="J35" s="333"/>
      <c r="K35" s="333"/>
      <c r="L35" s="334"/>
    </row>
    <row r="36" spans="1:12">
      <c r="A36" s="222"/>
      <c r="B36" s="224"/>
      <c r="C36" s="77" t="s">
        <v>155</v>
      </c>
      <c r="D36" s="114">
        <f>収支予算入力シート!D39</f>
        <v>0</v>
      </c>
      <c r="E36" s="101">
        <f>収支予算入力シート!E39</f>
        <v>0</v>
      </c>
      <c r="F36" s="102" t="str">
        <f>[1]収支予算入力シート!F36</f>
        <v>：</v>
      </c>
      <c r="G36" s="333">
        <f>収支予算入力シート!G39</f>
        <v>0</v>
      </c>
      <c r="H36" s="333"/>
      <c r="I36" s="333"/>
      <c r="J36" s="333"/>
      <c r="K36" s="333"/>
      <c r="L36" s="334"/>
    </row>
    <row r="37" spans="1:12">
      <c r="A37" s="77" t="s">
        <v>173</v>
      </c>
      <c r="B37" s="78">
        <f>収支予算入力シート!B40</f>
        <v>0</v>
      </c>
      <c r="C37" s="66" t="s">
        <v>157</v>
      </c>
      <c r="D37" s="114">
        <f>収支予算入力シート!D40</f>
        <v>0</v>
      </c>
      <c r="E37" s="101">
        <f>収支予算入力シート!E40</f>
        <v>0</v>
      </c>
      <c r="F37" s="102" t="str">
        <f>[1]収支予算入力シート!F37</f>
        <v>：</v>
      </c>
      <c r="G37" s="333">
        <f>収支予算入力シート!G40</f>
        <v>0</v>
      </c>
      <c r="H37" s="333"/>
      <c r="I37" s="333"/>
      <c r="J37" s="333"/>
      <c r="K37" s="333"/>
      <c r="L37" s="334"/>
    </row>
    <row r="38" spans="1:12" ht="28" customHeight="1">
      <c r="A38" s="77" t="s">
        <v>174</v>
      </c>
      <c r="B38" s="79">
        <f>収支予算入力シート!B41</f>
        <v>0</v>
      </c>
      <c r="C38" s="65" t="s">
        <v>162</v>
      </c>
      <c r="D38" s="114">
        <f>収支予算入力シート!D41</f>
        <v>0</v>
      </c>
      <c r="E38" s="101">
        <f>収支予算入力シート!E41</f>
        <v>0</v>
      </c>
      <c r="F38" s="102" t="str">
        <f>[1]収支予算入力シート!F38</f>
        <v>：</v>
      </c>
      <c r="G38" s="333">
        <f>収支予算入力シート!G41</f>
        <v>0</v>
      </c>
      <c r="H38" s="333"/>
      <c r="I38" s="333"/>
      <c r="J38" s="333"/>
      <c r="K38" s="333"/>
      <c r="L38" s="334"/>
    </row>
    <row r="39" spans="1:12">
      <c r="A39" s="66" t="s">
        <v>175</v>
      </c>
      <c r="B39" s="81">
        <f>収支予算入力シート!B42</f>
        <v>498000</v>
      </c>
      <c r="C39" s="77" t="s">
        <v>176</v>
      </c>
      <c r="D39" s="114">
        <f>収支予算入力シート!D42</f>
        <v>498000</v>
      </c>
      <c r="E39" s="101">
        <f>収支予算入力シート!E42</f>
        <v>0</v>
      </c>
      <c r="F39" s="102" t="str">
        <f>[1]収支予算入力シート!F39</f>
        <v>：</v>
      </c>
      <c r="G39" s="333">
        <f>収支予算入力シート!G42</f>
        <v>0</v>
      </c>
      <c r="H39" s="333"/>
      <c r="I39" s="333"/>
      <c r="J39" s="333"/>
      <c r="K39" s="333"/>
      <c r="L39" s="334"/>
    </row>
    <row r="40" spans="1:12">
      <c r="A40" s="77" t="s">
        <v>177</v>
      </c>
      <c r="B40" s="78">
        <f>収支予算入力シート!B43</f>
        <v>0</v>
      </c>
      <c r="C40" s="77" t="s">
        <v>178</v>
      </c>
      <c r="D40" s="114">
        <f>収支予算入力シート!D43</f>
        <v>0</v>
      </c>
      <c r="E40" s="101">
        <f>収支予算入力シート!E43</f>
        <v>0</v>
      </c>
      <c r="F40" s="102" t="str">
        <f>[1]収支予算入力シート!F40</f>
        <v>：</v>
      </c>
      <c r="G40" s="333">
        <f>収支予算入力シート!G43</f>
        <v>0</v>
      </c>
      <c r="H40" s="333"/>
      <c r="I40" s="333"/>
      <c r="J40" s="333"/>
      <c r="K40" s="333"/>
      <c r="L40" s="334"/>
    </row>
    <row r="41" spans="1:12">
      <c r="A41" s="77" t="s">
        <v>179</v>
      </c>
      <c r="B41" s="79">
        <f>収支予算入力シート!B44</f>
        <v>0</v>
      </c>
      <c r="C41" s="66" t="s">
        <v>166</v>
      </c>
      <c r="D41" s="114">
        <f>収支予算入力シート!D44</f>
        <v>0</v>
      </c>
      <c r="E41" s="101">
        <f>収支予算入力シート!E44</f>
        <v>0</v>
      </c>
      <c r="F41" s="102" t="str">
        <f>[1]収支予算入力シート!F41</f>
        <v>：</v>
      </c>
      <c r="G41" s="333">
        <f>収支予算入力シート!G44</f>
        <v>0</v>
      </c>
      <c r="H41" s="333"/>
      <c r="I41" s="333"/>
      <c r="J41" s="333"/>
      <c r="K41" s="333"/>
      <c r="L41" s="334"/>
    </row>
    <row r="42" spans="1:12" ht="18.5" thickBot="1">
      <c r="A42" s="67" t="s">
        <v>180</v>
      </c>
      <c r="B42" s="82">
        <f>収支予算入力シート!B45</f>
        <v>0</v>
      </c>
      <c r="C42" s="65" t="s">
        <v>168</v>
      </c>
      <c r="D42" s="115">
        <f>収支予算入力シート!D45</f>
        <v>0</v>
      </c>
      <c r="E42" s="101">
        <f>収支予算入力シート!E45</f>
        <v>0</v>
      </c>
      <c r="F42" s="102" t="str">
        <f>[1]収支予算入力シート!F42</f>
        <v>：</v>
      </c>
      <c r="G42" s="333">
        <f>収支予算入力シート!G45</f>
        <v>0</v>
      </c>
      <c r="H42" s="333"/>
      <c r="I42" s="333"/>
      <c r="J42" s="333"/>
      <c r="K42" s="333"/>
      <c r="L42" s="334"/>
    </row>
    <row r="43" spans="1:12" ht="19" thickTop="1" thickBot="1">
      <c r="A43" s="116" t="s">
        <v>181</v>
      </c>
      <c r="B43" s="117">
        <f>D43</f>
        <v>0</v>
      </c>
      <c r="C43" s="85"/>
      <c r="D43" s="118">
        <f>収支予算入力シート!D46</f>
        <v>0</v>
      </c>
      <c r="E43" s="101">
        <f>収支予算入力シート!E46</f>
        <v>0</v>
      </c>
      <c r="F43" s="102" t="str">
        <f>[1]収支予算入力シート!F43</f>
        <v>：</v>
      </c>
      <c r="G43" s="333">
        <f>収支予算入力シート!G46</f>
        <v>0</v>
      </c>
      <c r="H43" s="333"/>
      <c r="I43" s="333"/>
      <c r="J43" s="333"/>
      <c r="K43" s="333"/>
      <c r="L43" s="334"/>
    </row>
    <row r="44" spans="1:12" ht="19" thickTop="1" thickBot="1">
      <c r="A44" s="119" t="s">
        <v>182</v>
      </c>
      <c r="B44" s="120">
        <f>SUM(B25:B43)</f>
        <v>498000</v>
      </c>
      <c r="C44" s="88"/>
      <c r="D44" s="89"/>
      <c r="E44" s="121"/>
      <c r="F44" s="122">
        <f>[1]収支予算入力シート!F44</f>
        <v>0</v>
      </c>
      <c r="G44" s="353"/>
      <c r="H44" s="353"/>
      <c r="I44" s="353"/>
      <c r="J44" s="353"/>
      <c r="K44" s="353"/>
      <c r="L44" s="354"/>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4" priority="4" operator="between">
      <formula>0</formula>
      <formula>0</formula>
    </cfRule>
  </conditionalFormatting>
  <conditionalFormatting sqref="B21">
    <cfRule type="cellIs" dxfId="3" priority="3" operator="notEqual">
      <formula>$B$44</formula>
    </cfRule>
  </conditionalFormatting>
  <conditionalFormatting sqref="B44">
    <cfRule type="cellIs" dxfId="2" priority="2" operator="notEqual">
      <formula>$B$21</formula>
    </cfRule>
  </conditionalFormatting>
  <conditionalFormatting sqref="A1:L44">
    <cfRule type="cellIs" dxfId="1" priority="1" operator="equal">
      <formula>0</formula>
    </cfRule>
  </conditionalFormatting>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6"/>
  <sheetViews>
    <sheetView tabSelected="1" topLeftCell="A7" workbookViewId="0">
      <selection activeCell="C16" sqref="C16"/>
    </sheetView>
  </sheetViews>
  <sheetFormatPr defaultRowHeight="18"/>
  <cols>
    <col min="1" max="1" width="5.58203125" customWidth="1"/>
    <col min="2" max="2" width="13.4140625" customWidth="1"/>
    <col min="3" max="3" width="18.33203125" customWidth="1"/>
    <col min="4" max="4" width="14.75" customWidth="1"/>
    <col min="5" max="5" width="24.33203125" customWidth="1"/>
  </cols>
  <sheetData>
    <row r="1" spans="2:5">
      <c r="B1" s="6" t="s">
        <v>103</v>
      </c>
    </row>
    <row r="2" spans="2:5">
      <c r="B2" s="14"/>
    </row>
    <row r="3" spans="2:5">
      <c r="B3" s="281" t="s">
        <v>104</v>
      </c>
      <c r="C3" s="281"/>
      <c r="D3" s="281"/>
      <c r="E3" s="281"/>
    </row>
    <row r="4" spans="2:5" ht="18.5" thickBot="1">
      <c r="B4" s="16"/>
    </row>
    <row r="5" spans="2:5" ht="37.5" customHeight="1" thickBot="1">
      <c r="B5" s="29" t="s">
        <v>1</v>
      </c>
      <c r="C5" s="355" t="str">
        <f>事業概要入力シート!C6</f>
        <v>○○商店街振興組合</v>
      </c>
      <c r="D5" s="356"/>
      <c r="E5" s="357"/>
    </row>
    <row r="6" spans="2:5">
      <c r="B6" s="289" t="s">
        <v>11</v>
      </c>
      <c r="C6" s="30" t="s">
        <v>105</v>
      </c>
      <c r="D6" s="31" t="str">
        <f>事業概要入力シート!C7</f>
        <v>900-8585</v>
      </c>
      <c r="E6" s="32"/>
    </row>
    <row r="7" spans="2:5">
      <c r="B7" s="311"/>
      <c r="C7" s="358" t="str">
        <f>事業概要入力シート!C8</f>
        <v>那覇市那覇市泉崎1-1-1</v>
      </c>
      <c r="D7" s="359"/>
      <c r="E7" s="360"/>
    </row>
    <row r="8" spans="2:5">
      <c r="B8" s="311"/>
      <c r="C8" s="358"/>
      <c r="D8" s="359"/>
      <c r="E8" s="360"/>
    </row>
    <row r="9" spans="2:5">
      <c r="B9" s="311"/>
      <c r="C9" s="33" t="s">
        <v>106</v>
      </c>
      <c r="D9" s="282" t="str">
        <f>事業概要入力シート!C9</f>
        <v>098-867-5260</v>
      </c>
      <c r="E9" s="361"/>
    </row>
    <row r="10" spans="2:5">
      <c r="B10" s="311"/>
      <c r="C10" s="33" t="s">
        <v>107</v>
      </c>
      <c r="D10" s="282" t="str">
        <f>事業概要入力シート!C10</f>
        <v>098-863-1752</v>
      </c>
      <c r="E10" s="361"/>
    </row>
    <row r="11" spans="2:5" ht="18.5" thickBot="1">
      <c r="B11" s="290"/>
      <c r="C11" s="21" t="s">
        <v>108</v>
      </c>
      <c r="D11" s="362" t="str">
        <f>事業概要入力シート!C11</f>
        <v>K-NAHA001＠city.naha.lg.jp</v>
      </c>
      <c r="E11" s="363"/>
    </row>
    <row r="12" spans="2:5">
      <c r="B12" s="18" t="s">
        <v>109</v>
      </c>
      <c r="C12" s="19" t="s">
        <v>110</v>
      </c>
      <c r="D12" s="370" t="str">
        <f>事業概要入力シート!C12</f>
        <v>理事長</v>
      </c>
      <c r="E12" s="371"/>
    </row>
    <row r="13" spans="2:5" ht="18.5" thickBot="1">
      <c r="B13" s="20" t="s">
        <v>111</v>
      </c>
      <c r="C13" s="21" t="s">
        <v>112</v>
      </c>
      <c r="D13" s="372" t="str">
        <f>事業概要入力シート!C13</f>
        <v>知念〇〇</v>
      </c>
      <c r="E13" s="373"/>
    </row>
    <row r="14" spans="2:5">
      <c r="B14" s="289" t="s">
        <v>18</v>
      </c>
      <c r="C14" s="374">
        <f>事業概要入力シート!C14</f>
        <v>41730</v>
      </c>
      <c r="D14" s="34" t="s">
        <v>113</v>
      </c>
      <c r="E14" s="376">
        <f>事業概要入力シート!C15</f>
        <v>50</v>
      </c>
    </row>
    <row r="15" spans="2:5" ht="18.5" thickBot="1">
      <c r="B15" s="290"/>
      <c r="C15" s="375"/>
      <c r="D15" s="35" t="s">
        <v>114</v>
      </c>
      <c r="E15" s="377"/>
    </row>
    <row r="16" spans="2:5" ht="29.5" customHeight="1" thickBot="1">
      <c r="B16" s="20" t="s">
        <v>21</v>
      </c>
      <c r="C16" s="36">
        <f>事業概要入力シート!C16</f>
        <v>60</v>
      </c>
      <c r="D16" s="36" t="s">
        <v>23</v>
      </c>
      <c r="E16" s="36">
        <f>事業概要入力シート!C17</f>
        <v>10</v>
      </c>
    </row>
    <row r="17" spans="2:5">
      <c r="B17" s="289" t="s">
        <v>25</v>
      </c>
      <c r="C17" s="364" t="str">
        <f>事業概要入力シート!C18</f>
        <v>通りで商売をする店舗で協力して誘客に取り組み、街の活性に取り組む</v>
      </c>
      <c r="D17" s="365"/>
      <c r="E17" s="366"/>
    </row>
    <row r="18" spans="2:5">
      <c r="B18" s="311"/>
      <c r="C18" s="367"/>
      <c r="D18" s="368"/>
      <c r="E18" s="361"/>
    </row>
    <row r="19" spans="2:5">
      <c r="B19" s="311"/>
      <c r="C19" s="367"/>
      <c r="D19" s="368"/>
      <c r="E19" s="361"/>
    </row>
    <row r="20" spans="2:5">
      <c r="B20" s="311"/>
      <c r="C20" s="367"/>
      <c r="D20" s="368"/>
      <c r="E20" s="361"/>
    </row>
    <row r="21" spans="2:5">
      <c r="B21" s="311"/>
      <c r="C21" s="367"/>
      <c r="D21" s="368"/>
      <c r="E21" s="361"/>
    </row>
    <row r="22" spans="2:5">
      <c r="B22" s="311"/>
      <c r="C22" s="367"/>
      <c r="D22" s="368"/>
      <c r="E22" s="361"/>
    </row>
    <row r="23" spans="2:5" ht="5.5" customHeight="1" thickBot="1">
      <c r="B23" s="290"/>
      <c r="C23" s="369"/>
      <c r="D23" s="362"/>
      <c r="E23" s="363"/>
    </row>
    <row r="24" spans="2:5">
      <c r="B24" s="289" t="s">
        <v>27</v>
      </c>
      <c r="C24" s="364" t="str">
        <f>事業概要入力シート!C19</f>
        <v xml:space="preserve">○カメラ増設事業
（H27年度　那覇市頑張るマチグヮー支援基金補助事業）
・○○事業
（H28年度　那覇市頑張るマチグヮー支援基金補助事業）
・○○祭り2019
（H31年度　那覇市頑張るマチグヮー支援基金補助事業）
・○○プロジェクト
（令和元年度　那覇市商店街新型コロナウイルス感染症対策支援事業）
・○○フェスタ
（令和3年度　那覇市頑張るマチグヮー支援基金補助事業）
・○○キャンペーン
（令和3年度　那覇市商店街誘客促進事業補助金）
・○○フェア
（令和4年度　那覇市頑張るマチグヮー支援基金補助金）
</v>
      </c>
      <c r="D24" s="365"/>
      <c r="E24" s="366"/>
    </row>
    <row r="25" spans="2:5">
      <c r="B25" s="311"/>
      <c r="C25" s="367"/>
      <c r="D25" s="368"/>
      <c r="E25" s="361"/>
    </row>
    <row r="26" spans="2:5">
      <c r="B26" s="311"/>
      <c r="C26" s="367"/>
      <c r="D26" s="368"/>
      <c r="E26" s="361"/>
    </row>
    <row r="27" spans="2:5">
      <c r="B27" s="311"/>
      <c r="C27" s="367"/>
      <c r="D27" s="368"/>
      <c r="E27" s="361"/>
    </row>
    <row r="28" spans="2:5">
      <c r="B28" s="311"/>
      <c r="C28" s="367"/>
      <c r="D28" s="368"/>
      <c r="E28" s="361"/>
    </row>
    <row r="29" spans="2:5">
      <c r="B29" s="311"/>
      <c r="C29" s="367"/>
      <c r="D29" s="368"/>
      <c r="E29" s="361"/>
    </row>
    <row r="30" spans="2:5">
      <c r="B30" s="311"/>
      <c r="C30" s="367"/>
      <c r="D30" s="368"/>
      <c r="E30" s="361"/>
    </row>
    <row r="31" spans="2:5">
      <c r="B31" s="311"/>
      <c r="C31" s="367"/>
      <c r="D31" s="368"/>
      <c r="E31" s="361"/>
    </row>
    <row r="32" spans="2:5">
      <c r="B32" s="311"/>
      <c r="C32" s="367"/>
      <c r="D32" s="368"/>
      <c r="E32" s="361"/>
    </row>
    <row r="33" spans="2:5">
      <c r="B33" s="311"/>
      <c r="C33" s="367"/>
      <c r="D33" s="368"/>
      <c r="E33" s="361"/>
    </row>
    <row r="34" spans="2:5">
      <c r="B34" s="311"/>
      <c r="C34" s="367"/>
      <c r="D34" s="368"/>
      <c r="E34" s="361"/>
    </row>
    <row r="35" spans="2:5">
      <c r="B35" s="311"/>
      <c r="C35" s="367"/>
      <c r="D35" s="368"/>
      <c r="E35" s="361"/>
    </row>
    <row r="36" spans="2:5" ht="9.5" customHeight="1" thickBot="1">
      <c r="B36" s="290"/>
      <c r="C36" s="369"/>
      <c r="D36" s="362"/>
      <c r="E36" s="363"/>
    </row>
  </sheetData>
  <mergeCells count="16">
    <mergeCell ref="B24:B36"/>
    <mergeCell ref="C24:E36"/>
    <mergeCell ref="D12:E12"/>
    <mergeCell ref="D13:E13"/>
    <mergeCell ref="B14:B15"/>
    <mergeCell ref="C14:C15"/>
    <mergeCell ref="E14:E15"/>
    <mergeCell ref="B17:B23"/>
    <mergeCell ref="C17:E23"/>
    <mergeCell ref="B3:E3"/>
    <mergeCell ref="C5:E5"/>
    <mergeCell ref="B6:B11"/>
    <mergeCell ref="C7:E8"/>
    <mergeCell ref="D9:E9"/>
    <mergeCell ref="D10:E10"/>
    <mergeCell ref="D11:E11"/>
  </mergeCells>
  <phoneticPr fontId="1"/>
  <conditionalFormatting sqref="C5:E5 C7:E8 E14 C14:C16 C17:E36 D9:E10 D12:E13 E16">
    <cfRule type="containsBlanks" dxfId="0" priority="1">
      <formula>LEN(TRIM(C5))=0</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topLeftCell="A7" workbookViewId="0">
      <selection activeCell="S31" sqref="S31"/>
    </sheetView>
  </sheetViews>
  <sheetFormatPr defaultRowHeight="18"/>
  <sheetData>
    <row r="1" spans="1:8">
      <c r="A1" s="321" t="s">
        <v>198</v>
      </c>
      <c r="B1" s="321"/>
      <c r="C1" s="321"/>
      <c r="D1" s="321"/>
      <c r="E1" s="321"/>
      <c r="F1" s="321"/>
      <c r="G1" s="321"/>
      <c r="H1" s="321"/>
    </row>
    <row r="2" spans="1:8">
      <c r="A2" s="281"/>
      <c r="B2" s="281"/>
    </row>
    <row r="3" spans="1:8">
      <c r="A3" s="379" t="s">
        <v>199</v>
      </c>
      <c r="B3" s="379"/>
      <c r="C3" s="379"/>
      <c r="D3" s="379"/>
      <c r="E3" s="379"/>
      <c r="F3" s="379"/>
      <c r="G3" s="379"/>
      <c r="H3" s="379"/>
    </row>
    <row r="4" spans="1:8">
      <c r="A4" s="380"/>
      <c r="B4" s="380"/>
      <c r="C4" s="123"/>
      <c r="D4" s="123"/>
      <c r="E4" s="123"/>
      <c r="F4" s="123"/>
      <c r="G4" s="123"/>
      <c r="H4" s="123"/>
    </row>
    <row r="5" spans="1:8">
      <c r="A5" s="378" t="s">
        <v>200</v>
      </c>
      <c r="B5" s="378"/>
      <c r="C5" s="123"/>
      <c r="D5" s="123"/>
      <c r="E5" s="123"/>
      <c r="F5" s="123"/>
      <c r="G5" s="123"/>
      <c r="H5" s="123"/>
    </row>
    <row r="6" spans="1:8">
      <c r="A6" s="381"/>
      <c r="B6" s="381"/>
      <c r="C6" s="123"/>
      <c r="D6" s="123"/>
      <c r="E6" s="123"/>
      <c r="F6" s="123"/>
      <c r="G6" s="123"/>
      <c r="H6" s="123"/>
    </row>
    <row r="7" spans="1:8" ht="18" customHeight="1">
      <c r="A7" s="382" t="s">
        <v>201</v>
      </c>
      <c r="B7" s="382"/>
      <c r="C7" s="382"/>
      <c r="D7" s="382"/>
      <c r="E7" s="382"/>
      <c r="F7" s="382"/>
      <c r="G7" s="382"/>
      <c r="H7" s="382"/>
    </row>
    <row r="8" spans="1:8">
      <c r="A8" s="382"/>
      <c r="B8" s="382"/>
      <c r="C8" s="382"/>
      <c r="D8" s="382"/>
      <c r="E8" s="382"/>
      <c r="F8" s="382"/>
      <c r="G8" s="382"/>
      <c r="H8" s="382"/>
    </row>
    <row r="9" spans="1:8">
      <c r="A9" s="124"/>
      <c r="B9" s="123"/>
      <c r="C9" s="123"/>
      <c r="D9" s="123"/>
      <c r="E9" s="123"/>
      <c r="F9" s="123"/>
      <c r="G9" s="123"/>
      <c r="H9" s="123"/>
    </row>
    <row r="10" spans="1:8" ht="18" customHeight="1">
      <c r="A10" s="382" t="s">
        <v>202</v>
      </c>
      <c r="B10" s="382"/>
      <c r="C10" s="382"/>
      <c r="D10" s="382"/>
      <c r="E10" s="382"/>
      <c r="F10" s="382"/>
      <c r="G10" s="382"/>
      <c r="H10" s="382"/>
    </row>
    <row r="11" spans="1:8">
      <c r="A11" s="382"/>
      <c r="B11" s="382"/>
      <c r="C11" s="382"/>
      <c r="D11" s="382"/>
      <c r="E11" s="382"/>
      <c r="F11" s="382"/>
      <c r="G11" s="382"/>
      <c r="H11" s="382"/>
    </row>
    <row r="12" spans="1:8">
      <c r="A12" s="124"/>
      <c r="B12" s="123"/>
      <c r="C12" s="123"/>
      <c r="D12" s="123"/>
      <c r="E12" s="123"/>
      <c r="F12" s="123"/>
      <c r="G12" s="123"/>
      <c r="H12" s="123"/>
    </row>
    <row r="13" spans="1:8" ht="18" customHeight="1">
      <c r="A13" s="382" t="s">
        <v>203</v>
      </c>
      <c r="B13" s="382"/>
      <c r="C13" s="382"/>
      <c r="D13" s="382"/>
      <c r="E13" s="382"/>
      <c r="F13" s="382"/>
      <c r="G13" s="382"/>
      <c r="H13" s="382"/>
    </row>
    <row r="14" spans="1:8">
      <c r="A14" s="382"/>
      <c r="B14" s="382"/>
      <c r="C14" s="382"/>
      <c r="D14" s="382"/>
      <c r="E14" s="382"/>
      <c r="F14" s="382"/>
      <c r="G14" s="382"/>
      <c r="H14" s="382"/>
    </row>
    <row r="15" spans="1:8">
      <c r="A15" s="124"/>
      <c r="B15" s="123"/>
      <c r="C15" s="123"/>
      <c r="D15" s="123"/>
      <c r="E15" s="123"/>
      <c r="F15" s="123"/>
      <c r="G15" s="123"/>
      <c r="H15" s="123"/>
    </row>
    <row r="16" spans="1:8" ht="18" customHeight="1">
      <c r="A16" s="382" t="s">
        <v>204</v>
      </c>
      <c r="B16" s="382"/>
      <c r="C16" s="382"/>
      <c r="D16" s="382"/>
      <c r="E16" s="382"/>
      <c r="F16" s="382"/>
      <c r="G16" s="382"/>
      <c r="H16" s="382"/>
    </row>
    <row r="17" spans="1:8">
      <c r="A17" s="382"/>
      <c r="B17" s="382"/>
      <c r="C17" s="382"/>
      <c r="D17" s="382"/>
      <c r="E17" s="382"/>
      <c r="F17" s="382"/>
      <c r="G17" s="382"/>
      <c r="H17" s="382"/>
    </row>
    <row r="18" spans="1:8">
      <c r="A18" s="124"/>
      <c r="B18" s="123"/>
      <c r="C18" s="123"/>
      <c r="D18" s="123"/>
      <c r="E18" s="123"/>
      <c r="F18" s="123"/>
      <c r="G18" s="123"/>
      <c r="H18" s="123"/>
    </row>
    <row r="19" spans="1:8">
      <c r="A19" s="378" t="s">
        <v>205</v>
      </c>
      <c r="B19" s="378"/>
      <c r="C19" s="378"/>
      <c r="D19" s="378"/>
      <c r="E19" s="378"/>
      <c r="F19" s="378"/>
      <c r="G19" s="378"/>
      <c r="H19" s="378"/>
    </row>
    <row r="20" spans="1:8">
      <c r="A20" s="378"/>
      <c r="B20" s="378"/>
      <c r="C20" s="378"/>
      <c r="D20" s="378"/>
      <c r="E20" s="378"/>
      <c r="F20" s="378"/>
      <c r="G20" s="378"/>
      <c r="H20" s="378"/>
    </row>
    <row r="21" spans="1:8">
      <c r="A21" s="124"/>
      <c r="B21" s="123"/>
      <c r="C21" s="123"/>
      <c r="D21" s="123"/>
      <c r="E21" s="123"/>
      <c r="F21" s="123"/>
      <c r="G21" s="123"/>
      <c r="H21" s="123"/>
    </row>
    <row r="22" spans="1:8">
      <c r="A22" s="378" t="s">
        <v>206</v>
      </c>
      <c r="B22" s="378"/>
      <c r="C22" s="378"/>
      <c r="D22" s="378"/>
      <c r="E22" s="378"/>
      <c r="F22" s="378"/>
      <c r="G22" s="378"/>
      <c r="H22" s="378"/>
    </row>
    <row r="23" spans="1:8">
      <c r="A23" s="378"/>
      <c r="B23" s="378"/>
      <c r="C23" s="378"/>
      <c r="D23" s="378"/>
      <c r="E23" s="378"/>
      <c r="F23" s="378"/>
      <c r="G23" s="378"/>
      <c r="H23" s="378"/>
    </row>
    <row r="24" spans="1:8">
      <c r="A24" s="124"/>
      <c r="B24" s="123"/>
      <c r="C24" s="123"/>
      <c r="D24" s="123"/>
      <c r="E24" s="123"/>
      <c r="F24" s="123"/>
      <c r="G24" s="123"/>
      <c r="H24" s="123"/>
    </row>
    <row r="25" spans="1:8">
      <c r="A25" s="387">
        <f>事業概要入力シート!C5</f>
        <v>45879</v>
      </c>
      <c r="B25" s="387"/>
      <c r="C25" s="387"/>
      <c r="D25" s="123"/>
      <c r="E25" s="123"/>
      <c r="F25" s="123"/>
      <c r="G25" s="123"/>
      <c r="H25" s="123"/>
    </row>
    <row r="26" spans="1:8">
      <c r="A26" s="124"/>
      <c r="B26" s="125"/>
      <c r="C26" s="125"/>
      <c r="D26" s="125"/>
      <c r="E26" s="125"/>
      <c r="F26" s="123"/>
      <c r="G26" s="123"/>
      <c r="H26" s="123"/>
    </row>
    <row r="27" spans="1:8">
      <c r="A27" s="378" t="s">
        <v>207</v>
      </c>
      <c r="B27" s="378"/>
      <c r="C27" s="378"/>
      <c r="D27" s="378"/>
      <c r="E27" s="378"/>
      <c r="F27" s="378"/>
      <c r="G27" s="378"/>
      <c r="H27" s="378"/>
    </row>
    <row r="28" spans="1:8">
      <c r="A28" s="378" t="s">
        <v>208</v>
      </c>
      <c r="B28" s="378"/>
      <c r="C28" s="378"/>
      <c r="D28" s="378"/>
      <c r="E28" s="378"/>
      <c r="F28" s="378"/>
      <c r="G28" s="378"/>
      <c r="H28" s="378"/>
    </row>
    <row r="29" spans="1:8">
      <c r="A29" s="126"/>
      <c r="B29" s="38"/>
      <c r="C29" s="38"/>
      <c r="D29" s="38"/>
      <c r="E29" s="38"/>
    </row>
    <row r="30" spans="1:8">
      <c r="A30" s="277" t="s">
        <v>209</v>
      </c>
      <c r="B30" s="277"/>
      <c r="C30" s="277"/>
      <c r="D30" s="385" t="str">
        <f>事業概要入力シート!C8</f>
        <v>那覇市那覇市泉崎1-1-1</v>
      </c>
      <c r="E30" s="385"/>
      <c r="F30" s="385"/>
      <c r="G30" s="385"/>
      <c r="H30" s="385"/>
    </row>
    <row r="31" spans="1:8">
      <c r="A31" s="277"/>
      <c r="B31" s="277"/>
      <c r="C31" s="277"/>
      <c r="D31" s="385"/>
      <c r="E31" s="385"/>
      <c r="F31" s="385"/>
      <c r="G31" s="385"/>
      <c r="H31" s="385"/>
    </row>
    <row r="32" spans="1:8">
      <c r="A32" s="277" t="s">
        <v>210</v>
      </c>
      <c r="B32" s="277"/>
      <c r="C32" s="277"/>
      <c r="D32" s="385" t="str">
        <f>事業概要入力シート!C6</f>
        <v>○○商店街振興組合</v>
      </c>
      <c r="E32" s="385"/>
      <c r="F32" s="385"/>
      <c r="G32" s="385"/>
      <c r="H32" s="385"/>
    </row>
    <row r="33" spans="1:8">
      <c r="A33" s="277"/>
      <c r="B33" s="277"/>
      <c r="C33" s="277"/>
      <c r="D33" s="385"/>
      <c r="E33" s="385"/>
      <c r="F33" s="385"/>
      <c r="G33" s="385"/>
      <c r="H33" s="385"/>
    </row>
    <row r="34" spans="1:8" ht="18" customHeight="1">
      <c r="A34" s="383" t="s">
        <v>211</v>
      </c>
      <c r="B34" s="383"/>
      <c r="C34" s="383"/>
      <c r="D34" s="384" t="str">
        <f>事業概要入力シート!C12</f>
        <v>理事長</v>
      </c>
      <c r="E34" s="384"/>
      <c r="F34" s="384"/>
      <c r="G34" s="384"/>
      <c r="H34" s="384"/>
    </row>
    <row r="35" spans="1:8">
      <c r="A35" s="383"/>
      <c r="B35" s="383"/>
      <c r="C35" s="383"/>
      <c r="D35" s="384"/>
      <c r="E35" s="384"/>
      <c r="F35" s="384"/>
      <c r="G35" s="384"/>
      <c r="H35" s="384"/>
    </row>
    <row r="36" spans="1:8">
      <c r="A36" s="383"/>
      <c r="B36" s="383"/>
      <c r="C36" s="383"/>
      <c r="D36" s="385" t="str">
        <f>事業概要入力シート!C13</f>
        <v>知念〇〇</v>
      </c>
      <c r="E36" s="385"/>
      <c r="F36" s="385"/>
      <c r="G36" s="385"/>
      <c r="H36" s="386" t="s">
        <v>212</v>
      </c>
    </row>
    <row r="37" spans="1:8">
      <c r="A37" s="383"/>
      <c r="B37" s="383"/>
      <c r="C37" s="383"/>
      <c r="D37" s="385"/>
      <c r="E37" s="385"/>
      <c r="F37" s="385"/>
      <c r="G37" s="385"/>
      <c r="H37" s="386"/>
    </row>
  </sheetData>
  <mergeCells count="23">
    <mergeCell ref="A34:C37"/>
    <mergeCell ref="D34:H35"/>
    <mergeCell ref="D36:G37"/>
    <mergeCell ref="H36:H37"/>
    <mergeCell ref="A25:C25"/>
    <mergeCell ref="A27:H27"/>
    <mergeCell ref="A28:H28"/>
    <mergeCell ref="A30:C31"/>
    <mergeCell ref="D30:H31"/>
    <mergeCell ref="A32:C33"/>
    <mergeCell ref="D32:H33"/>
    <mergeCell ref="A22:H23"/>
    <mergeCell ref="A1:H1"/>
    <mergeCell ref="A2:B2"/>
    <mergeCell ref="A3:H3"/>
    <mergeCell ref="A4:B4"/>
    <mergeCell ref="A5:B5"/>
    <mergeCell ref="A6:B6"/>
    <mergeCell ref="A7:H8"/>
    <mergeCell ref="A10:H11"/>
    <mergeCell ref="A13:H14"/>
    <mergeCell ref="A16:H17"/>
    <mergeCell ref="A19:H20"/>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19"/>
  <sheetViews>
    <sheetView topLeftCell="A10" workbookViewId="0">
      <selection activeCell="M6" sqref="M6"/>
    </sheetView>
  </sheetViews>
  <sheetFormatPr defaultRowHeight="18"/>
  <cols>
    <col min="2" max="2" width="26.1640625" customWidth="1"/>
    <col min="4" max="4" width="10.83203125" customWidth="1"/>
    <col min="5" max="5" width="10.08203125" customWidth="1"/>
    <col min="6" max="6" width="11.08203125" customWidth="1"/>
    <col min="8" max="8" width="10" customWidth="1"/>
  </cols>
  <sheetData>
    <row r="1" spans="1:12" ht="22.5">
      <c r="C1" s="28" t="s">
        <v>100</v>
      </c>
      <c r="D1" s="28"/>
      <c r="E1" s="28"/>
      <c r="F1" s="28"/>
    </row>
    <row r="3" spans="1:12" ht="22.5">
      <c r="C3" s="178"/>
      <c r="D3" s="178"/>
      <c r="E3" s="178"/>
      <c r="F3" s="178"/>
      <c r="G3" s="178"/>
      <c r="H3" s="178"/>
      <c r="I3" s="178"/>
      <c r="J3" s="178"/>
      <c r="K3" s="179"/>
      <c r="L3" s="179"/>
    </row>
    <row r="5" spans="1:12" ht="25" customHeight="1">
      <c r="A5">
        <v>1</v>
      </c>
      <c r="B5" t="s">
        <v>0</v>
      </c>
      <c r="C5" s="181">
        <v>45879</v>
      </c>
      <c r="D5" s="180"/>
      <c r="E5" s="180"/>
      <c r="F5" s="180"/>
      <c r="G5" s="180"/>
      <c r="H5" s="180"/>
    </row>
    <row r="6" spans="1:12" ht="28.5" customHeight="1">
      <c r="A6">
        <v>2</v>
      </c>
      <c r="B6" t="s">
        <v>1</v>
      </c>
      <c r="C6" s="180" t="s">
        <v>244</v>
      </c>
      <c r="D6" s="180"/>
      <c r="E6" s="180"/>
      <c r="F6" s="180"/>
      <c r="G6" s="180"/>
      <c r="H6" s="180"/>
    </row>
    <row r="7" spans="1:12" ht="27.5" customHeight="1">
      <c r="A7">
        <v>3</v>
      </c>
      <c r="B7" t="s">
        <v>10</v>
      </c>
      <c r="C7" s="180" t="s">
        <v>245</v>
      </c>
      <c r="D7" s="180"/>
      <c r="E7" s="180"/>
      <c r="F7" s="180"/>
      <c r="G7" s="180"/>
      <c r="H7" s="180"/>
    </row>
    <row r="8" spans="1:12" ht="34" customHeight="1">
      <c r="A8">
        <v>4</v>
      </c>
      <c r="B8" t="s">
        <v>12</v>
      </c>
      <c r="C8" s="180" t="s">
        <v>246</v>
      </c>
      <c r="D8" s="180"/>
      <c r="E8" s="180"/>
      <c r="F8" s="180"/>
      <c r="G8" s="180"/>
      <c r="H8" s="180"/>
    </row>
    <row r="9" spans="1:12" ht="26" customHeight="1">
      <c r="A9">
        <v>5</v>
      </c>
      <c r="B9" t="s">
        <v>13</v>
      </c>
      <c r="C9" s="180" t="s">
        <v>247</v>
      </c>
      <c r="D9" s="180"/>
      <c r="E9" s="180"/>
      <c r="F9" s="180"/>
      <c r="G9" s="180"/>
      <c r="H9" s="180"/>
    </row>
    <row r="10" spans="1:12" ht="30" customHeight="1">
      <c r="A10">
        <v>6</v>
      </c>
      <c r="B10" t="s">
        <v>14</v>
      </c>
      <c r="C10" s="180" t="s">
        <v>248</v>
      </c>
      <c r="D10" s="180"/>
      <c r="E10" s="180"/>
      <c r="F10" s="180"/>
      <c r="G10" s="180"/>
      <c r="H10" s="180"/>
    </row>
    <row r="11" spans="1:12" ht="31" customHeight="1">
      <c r="A11">
        <v>7</v>
      </c>
      <c r="B11" t="s">
        <v>15</v>
      </c>
      <c r="C11" s="180" t="s">
        <v>249</v>
      </c>
      <c r="D11" s="180"/>
      <c r="E11" s="180"/>
      <c r="F11" s="180"/>
      <c r="G11" s="180"/>
      <c r="H11" s="180"/>
    </row>
    <row r="12" spans="1:12" ht="27" customHeight="1">
      <c r="A12">
        <v>8</v>
      </c>
      <c r="B12" t="s">
        <v>16</v>
      </c>
      <c r="C12" s="180" t="s">
        <v>101</v>
      </c>
      <c r="D12" s="180"/>
      <c r="E12" s="180"/>
      <c r="F12" s="180"/>
      <c r="G12" s="180"/>
      <c r="H12" s="180"/>
    </row>
    <row r="13" spans="1:12" ht="26.5" customHeight="1">
      <c r="A13">
        <v>9</v>
      </c>
      <c r="B13" t="s">
        <v>17</v>
      </c>
      <c r="C13" s="180" t="s">
        <v>102</v>
      </c>
      <c r="D13" s="180"/>
      <c r="E13" s="180"/>
      <c r="F13" s="180"/>
      <c r="G13" s="180"/>
      <c r="H13" s="180"/>
    </row>
    <row r="14" spans="1:12" ht="28.5" customHeight="1">
      <c r="A14">
        <v>10</v>
      </c>
      <c r="B14" t="s">
        <v>19</v>
      </c>
      <c r="C14" s="181">
        <v>41730</v>
      </c>
      <c r="D14" s="180"/>
      <c r="E14" s="180"/>
      <c r="F14" s="180"/>
      <c r="G14" s="180"/>
      <c r="H14" s="180"/>
    </row>
    <row r="15" spans="1:12" ht="30.5" customHeight="1">
      <c r="A15">
        <v>11</v>
      </c>
      <c r="B15" t="s">
        <v>20</v>
      </c>
      <c r="C15" s="180">
        <v>50</v>
      </c>
      <c r="D15" s="180"/>
      <c r="E15" s="180"/>
      <c r="F15" s="180"/>
      <c r="G15" s="180"/>
      <c r="H15" s="180"/>
    </row>
    <row r="16" spans="1:12" ht="25.5" customHeight="1">
      <c r="A16">
        <v>12</v>
      </c>
      <c r="B16" t="s">
        <v>22</v>
      </c>
      <c r="C16" s="180">
        <v>60</v>
      </c>
      <c r="D16" s="180"/>
      <c r="E16" s="180"/>
      <c r="F16" s="180"/>
      <c r="G16" s="180"/>
      <c r="H16" s="180"/>
    </row>
    <row r="17" spans="1:8" ht="24.5" customHeight="1">
      <c r="A17">
        <v>13</v>
      </c>
      <c r="B17" t="s">
        <v>24</v>
      </c>
      <c r="C17" s="180">
        <v>10</v>
      </c>
      <c r="D17" s="180"/>
      <c r="E17" s="180"/>
      <c r="F17" s="180"/>
      <c r="G17" s="180"/>
      <c r="H17" s="180"/>
    </row>
    <row r="18" spans="1:8" ht="47" customHeight="1">
      <c r="A18">
        <v>14</v>
      </c>
      <c r="B18" t="s">
        <v>26</v>
      </c>
      <c r="C18" s="182" t="s">
        <v>250</v>
      </c>
      <c r="D18" s="182"/>
      <c r="E18" s="182"/>
      <c r="F18" s="182"/>
      <c r="G18" s="182"/>
      <c r="H18" s="182"/>
    </row>
    <row r="19" spans="1:8" ht="292" customHeight="1">
      <c r="A19">
        <v>15</v>
      </c>
      <c r="B19" t="s">
        <v>28</v>
      </c>
      <c r="C19" s="182" t="s">
        <v>251</v>
      </c>
      <c r="D19" s="183"/>
      <c r="E19" s="183"/>
      <c r="F19" s="183"/>
      <c r="G19" s="183"/>
      <c r="H19" s="183"/>
    </row>
  </sheetData>
  <mergeCells count="15">
    <mergeCell ref="C17:H17"/>
    <mergeCell ref="C18:H18"/>
    <mergeCell ref="C19:H19"/>
    <mergeCell ref="C11:H11"/>
    <mergeCell ref="C12:H12"/>
    <mergeCell ref="C13:H13"/>
    <mergeCell ref="C14:H14"/>
    <mergeCell ref="C15:H15"/>
    <mergeCell ref="C16:H16"/>
    <mergeCell ref="C10:H10"/>
    <mergeCell ref="C5:H5"/>
    <mergeCell ref="C6:H6"/>
    <mergeCell ref="C7:H7"/>
    <mergeCell ref="C8:H8"/>
    <mergeCell ref="C9:H9"/>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4"/>
  <sheetViews>
    <sheetView topLeftCell="A16" workbookViewId="0">
      <selection activeCell="M26" sqref="M26"/>
    </sheetView>
  </sheetViews>
  <sheetFormatPr defaultRowHeight="18"/>
  <cols>
    <col min="2" max="2" width="34.6640625" customWidth="1"/>
    <col min="3" max="3" width="11.83203125" customWidth="1"/>
    <col min="13" max="13" width="13.9140625" customWidth="1"/>
    <col min="14" max="14" width="69.33203125" customWidth="1"/>
  </cols>
  <sheetData>
    <row r="2" spans="1:14">
      <c r="B2" t="s">
        <v>38</v>
      </c>
    </row>
    <row r="4" spans="1:14" ht="26.5">
      <c r="D4" s="188" t="s">
        <v>50</v>
      </c>
      <c r="E4" s="188"/>
      <c r="F4" s="188"/>
      <c r="G4" s="188"/>
      <c r="H4" s="188"/>
    </row>
    <row r="5" spans="1:14">
      <c r="C5" s="5"/>
      <c r="D5" s="5"/>
      <c r="E5" s="5"/>
      <c r="F5" s="5"/>
    </row>
    <row r="6" spans="1:14" ht="39.5" customHeight="1">
      <c r="A6">
        <v>16</v>
      </c>
      <c r="B6" s="1" t="s">
        <v>3</v>
      </c>
      <c r="C6" s="184" t="s">
        <v>255</v>
      </c>
      <c r="D6" s="184"/>
      <c r="E6" s="184"/>
      <c r="F6" s="184"/>
      <c r="G6" s="184"/>
      <c r="H6" s="184"/>
      <c r="I6" s="184"/>
      <c r="J6" s="184"/>
      <c r="N6" t="s">
        <v>188</v>
      </c>
    </row>
    <row r="7" spans="1:14" ht="37" customHeight="1">
      <c r="A7">
        <v>17</v>
      </c>
      <c r="B7" s="1" t="s">
        <v>2</v>
      </c>
      <c r="C7" s="184" t="s">
        <v>256</v>
      </c>
      <c r="D7" s="184"/>
      <c r="E7" s="184"/>
      <c r="F7" s="184"/>
      <c r="G7" s="184"/>
      <c r="H7" s="184"/>
      <c r="I7" s="184"/>
      <c r="J7" s="184"/>
      <c r="N7" t="s">
        <v>189</v>
      </c>
    </row>
    <row r="8" spans="1:14" ht="33.5" customHeight="1">
      <c r="A8">
        <v>18</v>
      </c>
      <c r="B8" s="1" t="s">
        <v>4</v>
      </c>
      <c r="C8" s="184" t="s">
        <v>244</v>
      </c>
      <c r="D8" s="184"/>
      <c r="E8" s="184"/>
      <c r="F8" s="184"/>
      <c r="G8" s="184"/>
      <c r="H8" s="184"/>
      <c r="I8" s="184"/>
      <c r="J8" s="184"/>
      <c r="N8" t="s">
        <v>190</v>
      </c>
    </row>
    <row r="9" spans="1:14" ht="33.5" customHeight="1">
      <c r="A9">
        <v>19</v>
      </c>
      <c r="B9" s="1" t="s">
        <v>5</v>
      </c>
      <c r="C9" s="184" t="s">
        <v>99</v>
      </c>
      <c r="D9" s="184"/>
      <c r="E9" s="184"/>
      <c r="F9" s="184"/>
      <c r="G9" s="184"/>
      <c r="H9" s="184"/>
      <c r="I9" s="184"/>
      <c r="J9" s="184"/>
      <c r="N9" t="s">
        <v>191</v>
      </c>
    </row>
    <row r="10" spans="1:14" ht="33" customHeight="1">
      <c r="A10">
        <v>20</v>
      </c>
      <c r="B10" s="1" t="s">
        <v>6</v>
      </c>
      <c r="C10" s="184" t="s">
        <v>252</v>
      </c>
      <c r="D10" s="184"/>
      <c r="E10" s="184"/>
      <c r="F10" s="184"/>
      <c r="G10" s="184"/>
      <c r="H10" s="184"/>
      <c r="I10" s="184"/>
      <c r="J10" s="184"/>
      <c r="N10" t="s">
        <v>192</v>
      </c>
    </row>
    <row r="11" spans="1:14" ht="36.5" customHeight="1">
      <c r="A11">
        <v>21</v>
      </c>
      <c r="B11" s="1" t="s">
        <v>7</v>
      </c>
      <c r="C11" s="184" t="s">
        <v>247</v>
      </c>
      <c r="D11" s="184"/>
      <c r="E11" s="184"/>
      <c r="F11" s="184"/>
      <c r="G11" s="184"/>
      <c r="H11" s="184"/>
      <c r="I11" s="184"/>
      <c r="J11" s="184"/>
      <c r="N11" t="s">
        <v>193</v>
      </c>
    </row>
    <row r="12" spans="1:14" ht="37.5" customHeight="1">
      <c r="A12">
        <v>22</v>
      </c>
      <c r="B12" s="1" t="s">
        <v>8</v>
      </c>
      <c r="C12" s="184" t="s">
        <v>249</v>
      </c>
      <c r="D12" s="184"/>
      <c r="E12" s="184"/>
      <c r="F12" s="184"/>
      <c r="G12" s="184"/>
      <c r="H12" s="184"/>
      <c r="I12" s="184"/>
      <c r="J12" s="184"/>
      <c r="N12" t="s">
        <v>194</v>
      </c>
    </row>
    <row r="13" spans="1:14" ht="40.5" customHeight="1">
      <c r="A13">
        <v>23</v>
      </c>
      <c r="B13" s="1" t="s">
        <v>9</v>
      </c>
      <c r="C13" s="185">
        <v>46053</v>
      </c>
      <c r="D13" s="184"/>
      <c r="E13" s="184"/>
      <c r="F13" s="184"/>
      <c r="G13" s="184"/>
      <c r="H13" s="184"/>
      <c r="I13" s="184"/>
      <c r="J13" s="184"/>
      <c r="N13" t="s">
        <v>195</v>
      </c>
    </row>
    <row r="14" spans="1:14" ht="65" customHeight="1">
      <c r="A14">
        <v>24</v>
      </c>
      <c r="B14" s="1" t="s">
        <v>30</v>
      </c>
      <c r="C14" s="186" t="s">
        <v>257</v>
      </c>
      <c r="D14" s="186"/>
      <c r="E14" s="186"/>
      <c r="F14" s="186"/>
      <c r="G14" s="186"/>
      <c r="H14" s="186"/>
      <c r="I14" s="186"/>
      <c r="J14" s="186"/>
      <c r="N14" t="s">
        <v>196</v>
      </c>
    </row>
    <row r="15" spans="1:14" ht="144.5" customHeight="1">
      <c r="A15">
        <v>25</v>
      </c>
      <c r="B15" s="1" t="s">
        <v>37</v>
      </c>
      <c r="C15" s="186" t="s">
        <v>258</v>
      </c>
      <c r="D15" s="186"/>
      <c r="E15" s="186"/>
      <c r="F15" s="186"/>
      <c r="G15" s="186"/>
      <c r="H15" s="186"/>
      <c r="I15" s="186"/>
      <c r="J15" s="186"/>
    </row>
    <row r="16" spans="1:14" ht="117.5" customHeight="1">
      <c r="A16">
        <v>26</v>
      </c>
      <c r="B16" s="1" t="s">
        <v>35</v>
      </c>
      <c r="C16" s="186" t="s">
        <v>262</v>
      </c>
      <c r="D16" s="388"/>
      <c r="E16" s="388"/>
      <c r="F16" s="388"/>
      <c r="G16" s="388"/>
      <c r="H16" s="388"/>
      <c r="I16" s="388"/>
      <c r="J16" s="388"/>
    </row>
    <row r="17" spans="1:10" ht="57" customHeight="1">
      <c r="A17">
        <v>27</v>
      </c>
      <c r="B17" s="2" t="s">
        <v>48</v>
      </c>
      <c r="C17" s="187" t="s">
        <v>259</v>
      </c>
      <c r="D17" s="184"/>
      <c r="E17" s="184"/>
      <c r="F17" s="184"/>
      <c r="G17" s="184"/>
      <c r="H17" s="184"/>
      <c r="I17" s="184"/>
      <c r="J17" s="184"/>
    </row>
    <row r="18" spans="1:10" ht="37.5" customHeight="1">
      <c r="B18" s="2" t="s">
        <v>49</v>
      </c>
      <c r="C18" s="184" t="s">
        <v>261</v>
      </c>
      <c r="D18" s="184"/>
      <c r="E18" s="184"/>
      <c r="F18" s="184"/>
      <c r="G18" s="184"/>
      <c r="H18" s="184"/>
      <c r="I18" s="184"/>
      <c r="J18" s="184"/>
    </row>
    <row r="19" spans="1:10" ht="30.5" customHeight="1">
      <c r="B19" s="2" t="s">
        <v>47</v>
      </c>
      <c r="C19" s="184" t="s">
        <v>260</v>
      </c>
      <c r="D19" s="184"/>
      <c r="E19" s="184"/>
      <c r="F19" s="184"/>
      <c r="G19" s="184"/>
      <c r="H19" s="184"/>
      <c r="I19" s="184"/>
      <c r="J19" s="184"/>
    </row>
    <row r="20" spans="1:10" ht="92" customHeight="1">
      <c r="A20">
        <v>28</v>
      </c>
      <c r="B20" s="1" t="s">
        <v>33</v>
      </c>
      <c r="C20" s="186" t="s">
        <v>263</v>
      </c>
      <c r="D20" s="186"/>
      <c r="E20" s="186"/>
      <c r="F20" s="186"/>
      <c r="G20" s="186"/>
      <c r="H20" s="186"/>
      <c r="I20" s="186"/>
      <c r="J20" s="186"/>
    </row>
    <row r="21" spans="1:10" ht="26" customHeight="1">
      <c r="A21">
        <v>29</v>
      </c>
      <c r="B21" s="1" t="s">
        <v>34</v>
      </c>
      <c r="C21" s="3" t="s">
        <v>40</v>
      </c>
      <c r="D21" s="184" t="s">
        <v>97</v>
      </c>
      <c r="E21" s="184"/>
      <c r="F21" s="184"/>
      <c r="G21" s="184"/>
      <c r="H21" s="184"/>
      <c r="I21" s="184"/>
      <c r="J21" s="184"/>
    </row>
    <row r="22" spans="1:10" ht="25" customHeight="1">
      <c r="C22" s="4" t="s">
        <v>42</v>
      </c>
      <c r="D22" s="180" t="s">
        <v>97</v>
      </c>
      <c r="E22" s="180"/>
      <c r="F22" s="180"/>
      <c r="G22" s="180"/>
      <c r="H22" s="180"/>
      <c r="I22" s="180"/>
      <c r="J22" s="180"/>
    </row>
    <row r="23" spans="1:10" ht="29" customHeight="1">
      <c r="C23" s="4" t="s">
        <v>44</v>
      </c>
      <c r="D23" s="180" t="s">
        <v>97</v>
      </c>
      <c r="E23" s="180"/>
      <c r="F23" s="180"/>
      <c r="G23" s="180"/>
      <c r="H23" s="180"/>
      <c r="I23" s="180"/>
      <c r="J23" s="180"/>
    </row>
    <row r="24" spans="1:10" ht="31" customHeight="1">
      <c r="C24" s="3" t="s">
        <v>46</v>
      </c>
      <c r="D24" s="180" t="s">
        <v>97</v>
      </c>
      <c r="E24" s="180"/>
      <c r="F24" s="180"/>
      <c r="G24" s="180"/>
      <c r="H24" s="180"/>
      <c r="I24" s="180"/>
      <c r="J24" s="180"/>
    </row>
  </sheetData>
  <mergeCells count="20">
    <mergeCell ref="C6:J6"/>
    <mergeCell ref="D4:H4"/>
    <mergeCell ref="D21:J21"/>
    <mergeCell ref="D22:J22"/>
    <mergeCell ref="D23:J23"/>
    <mergeCell ref="C7:J7"/>
    <mergeCell ref="C8:J8"/>
    <mergeCell ref="C9:J9"/>
    <mergeCell ref="C10:J10"/>
    <mergeCell ref="D24:J24"/>
    <mergeCell ref="C11:J11"/>
    <mergeCell ref="C12:J12"/>
    <mergeCell ref="C13:J13"/>
    <mergeCell ref="C14:J14"/>
    <mergeCell ref="C15:J15"/>
    <mergeCell ref="C16:J16"/>
    <mergeCell ref="C20:J20"/>
    <mergeCell ref="C17:J17"/>
    <mergeCell ref="C18:J18"/>
    <mergeCell ref="C19:J19"/>
  </mergeCells>
  <phoneticPr fontId="1"/>
  <dataValidations count="1">
    <dataValidation type="list" allowBlank="1" showInputMessage="1" showErrorMessage="1" sqref="C6:J6">
      <formula1>$N$6:$N$14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topLeftCell="A19" workbookViewId="0">
      <selection activeCell="G36" sqref="G36:L36"/>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37" t="s">
        <v>115</v>
      </c>
      <c r="B1" s="38"/>
      <c r="C1" s="38"/>
      <c r="D1" s="38"/>
      <c r="E1" s="39"/>
      <c r="F1" s="38"/>
      <c r="G1" s="40"/>
      <c r="H1" s="40"/>
      <c r="I1" s="40"/>
      <c r="J1" s="40"/>
      <c r="K1" s="40"/>
      <c r="L1" s="40"/>
    </row>
    <row r="2" spans="1:12">
      <c r="A2" s="189" t="s">
        <v>213</v>
      </c>
      <c r="B2" s="189"/>
      <c r="C2" s="189"/>
      <c r="D2" s="189"/>
      <c r="E2" s="189"/>
      <c r="F2" s="189"/>
      <c r="G2" s="189"/>
      <c r="H2" s="189"/>
      <c r="I2" s="40"/>
      <c r="J2" s="40"/>
      <c r="K2" s="40"/>
      <c r="L2" s="40"/>
    </row>
    <row r="3" spans="1:12">
      <c r="A3" s="189"/>
      <c r="B3" s="189"/>
      <c r="C3" s="189"/>
      <c r="D3" s="189"/>
      <c r="E3" s="189"/>
      <c r="F3" s="189"/>
      <c r="G3" s="189"/>
      <c r="H3" s="189"/>
      <c r="I3" s="40"/>
      <c r="J3" s="40"/>
      <c r="K3" s="40"/>
      <c r="L3" s="40"/>
    </row>
    <row r="4" spans="1:12">
      <c r="A4" s="37"/>
      <c r="B4" s="38"/>
      <c r="C4" s="38"/>
      <c r="D4" s="38"/>
      <c r="E4" s="39"/>
      <c r="F4" s="38"/>
      <c r="G4" s="40"/>
      <c r="H4" s="40"/>
      <c r="I4" s="40"/>
      <c r="J4" s="40"/>
      <c r="K4" s="40"/>
      <c r="L4" s="40"/>
    </row>
    <row r="5" spans="1:12">
      <c r="A5" s="37"/>
      <c r="B5" s="38"/>
      <c r="C5" s="38"/>
      <c r="D5" s="38"/>
      <c r="E5" s="39"/>
      <c r="F5" s="38"/>
      <c r="G5" s="40"/>
      <c r="H5" s="40"/>
      <c r="I5" s="40"/>
      <c r="J5" s="40"/>
      <c r="K5" s="40"/>
      <c r="L5" s="40"/>
    </row>
    <row r="6" spans="1:12">
      <c r="A6" s="195" t="s">
        <v>116</v>
      </c>
      <c r="B6" s="195"/>
      <c r="C6" s="195"/>
      <c r="D6" s="195"/>
      <c r="E6" s="39"/>
      <c r="F6" s="38"/>
      <c r="G6" s="40"/>
      <c r="H6" s="40"/>
      <c r="I6" s="40"/>
      <c r="J6" s="40"/>
      <c r="K6" s="40"/>
      <c r="L6" s="40"/>
    </row>
    <row r="7" spans="1:12" ht="18.5" thickBot="1">
      <c r="A7" s="41"/>
      <c r="B7" s="38"/>
      <c r="C7" s="38"/>
      <c r="D7" s="17" t="s">
        <v>117</v>
      </c>
      <c r="E7" s="39"/>
      <c r="F7" s="38"/>
      <c r="G7" s="40"/>
      <c r="H7" s="40"/>
      <c r="I7" s="40"/>
      <c r="J7" s="40"/>
      <c r="K7" s="40"/>
      <c r="L7" s="40"/>
    </row>
    <row r="8" spans="1:12">
      <c r="A8" s="42" t="s">
        <v>118</v>
      </c>
      <c r="B8" s="196" t="s">
        <v>119</v>
      </c>
      <c r="C8" s="197"/>
      <c r="D8" s="43" t="s">
        <v>120</v>
      </c>
      <c r="E8" s="44" t="s">
        <v>121</v>
      </c>
      <c r="F8" s="45"/>
      <c r="G8" s="46"/>
      <c r="H8" s="46"/>
      <c r="I8" s="46"/>
      <c r="J8" s="46"/>
      <c r="K8" s="46"/>
      <c r="L8" s="47"/>
    </row>
    <row r="9" spans="1:12">
      <c r="A9" s="48" t="s">
        <v>122</v>
      </c>
      <c r="B9" s="49"/>
      <c r="C9" s="50"/>
      <c r="D9" s="51"/>
      <c r="E9" s="198" t="s">
        <v>123</v>
      </c>
      <c r="F9" s="199"/>
      <c r="G9" s="199"/>
      <c r="H9" s="199"/>
      <c r="I9" s="199"/>
      <c r="J9" s="199"/>
      <c r="K9" s="199"/>
      <c r="L9" s="200"/>
    </row>
    <row r="10" spans="1:12" ht="18.5" thickBot="1">
      <c r="A10" s="52">
        <f>B47</f>
        <v>498000</v>
      </c>
      <c r="B10" s="201">
        <f>B27</f>
        <v>498000</v>
      </c>
      <c r="C10" s="202"/>
      <c r="D10" s="52">
        <f>A10-B10</f>
        <v>0</v>
      </c>
      <c r="E10" s="53" t="s">
        <v>124</v>
      </c>
      <c r="F10" s="54"/>
      <c r="G10" s="203"/>
      <c r="H10" s="203"/>
      <c r="I10" s="203"/>
      <c r="J10" s="203"/>
      <c r="K10" s="203"/>
      <c r="L10" s="204"/>
    </row>
    <row r="11" spans="1:12">
      <c r="A11" s="42" t="s">
        <v>125</v>
      </c>
      <c r="B11" s="196" t="s">
        <v>126</v>
      </c>
      <c r="C11" s="197"/>
      <c r="D11" s="42" t="s">
        <v>127</v>
      </c>
      <c r="E11" s="53" t="s">
        <v>128</v>
      </c>
      <c r="F11" s="54"/>
      <c r="G11" s="203"/>
      <c r="H11" s="203"/>
      <c r="I11" s="203"/>
      <c r="J11" s="203"/>
      <c r="K11" s="203"/>
      <c r="L11" s="204"/>
    </row>
    <row r="12" spans="1:12" ht="18.5" thickBot="1">
      <c r="A12" s="155">
        <f>IF(事業概要入力シート2!C6=事業概要入力シート2!N6,MIN(500000,FLOOR(B10*0.8,1000)),IF(事業概要入力シート2!C6=事業概要入力シート2!N7,MIN(1500000,FLOOR(B10*0.8,1000)),IF(事業概要入力シート2!C6=事業概要入力シート2!N8,MIN(1000000,FLOOR(B10*0.8,1000)),IF(事業概要入力シート2!C6=事業概要入力シート2!N8,MIN(1000000,FLOOR(B10*0.8,1000)),IF(事業概要入力シート2!C6=事業概要入力シート2!N9,MIN(500000,FLOOR(B10*0.8,1000)),IF(事業概要入力シート2!C6=事業概要入力シート2!N10,MIN(300000,FLOOR(B10*0.8,1000)),IF(事業概要入力シート2!C6=事業概要入力シート2!N11,MIN(300000,FLOOR(B10*0.8,1000)),IF(事業概要入力シート2!C6=事業概要入力シート2!N12,MIN(300000,FLOOR(B10*0.8,1000)),IF(事業概要入力シート2!C6=事業概要入力シート2!N13,MIN(100000,FLOOR(B10*0.8,1000)),IF(事業概要入力シート2!C6=事業概要入力シート2!N14,MIN(2000000,FLOOR(B10*1,1000)),""))))))))))</f>
        <v>398000</v>
      </c>
      <c r="B12" s="205">
        <f>B15</f>
        <v>398000</v>
      </c>
      <c r="C12" s="206"/>
      <c r="D12" s="55">
        <f>B16</f>
        <v>100000</v>
      </c>
      <c r="E12" s="131" t="s">
        <v>129</v>
      </c>
      <c r="F12" s="132" t="s">
        <v>130</v>
      </c>
      <c r="G12" s="192"/>
      <c r="H12" s="193"/>
      <c r="I12" s="193"/>
      <c r="J12" s="193"/>
      <c r="K12" s="193"/>
      <c r="L12" s="194"/>
    </row>
    <row r="13" spans="1:12" ht="18.5" thickBot="1">
      <c r="A13" s="56" t="s">
        <v>131</v>
      </c>
      <c r="B13" s="57"/>
      <c r="C13" s="58"/>
      <c r="D13" s="59"/>
      <c r="E13" s="131" t="s">
        <v>132</v>
      </c>
      <c r="F13" s="132" t="s">
        <v>130</v>
      </c>
      <c r="G13" s="192"/>
      <c r="H13" s="193"/>
      <c r="I13" s="193"/>
      <c r="J13" s="193"/>
      <c r="K13" s="193"/>
      <c r="L13" s="194"/>
    </row>
    <row r="14" spans="1:12" ht="18.5" thickBot="1">
      <c r="A14" s="60" t="s">
        <v>133</v>
      </c>
      <c r="B14" s="61" t="s">
        <v>134</v>
      </c>
      <c r="C14" s="207" t="s">
        <v>123</v>
      </c>
      <c r="D14" s="208"/>
      <c r="E14" s="131" t="s">
        <v>135</v>
      </c>
      <c r="F14" s="132" t="s">
        <v>130</v>
      </c>
      <c r="G14" s="192"/>
      <c r="H14" s="193"/>
      <c r="I14" s="193"/>
      <c r="J14" s="193"/>
      <c r="K14" s="193"/>
      <c r="L14" s="194"/>
    </row>
    <row r="15" spans="1:12" ht="30" customHeight="1" thickTop="1" thickBot="1">
      <c r="A15" s="62" t="s">
        <v>136</v>
      </c>
      <c r="B15" s="63">
        <f>IF(事業概要入力シート2!C6=事業概要入力シート2!N6,FLOOR(MAX(MIN(A10-D12,A12,B10*0.8),0),1000),IF(事業概要入力シート2!C6=事業概要入力シート2!N7,FLOOR(MAX(MIN(A10-D12,A12,B10*0.8),0),1000),IF(事業概要入力シート2!C6=事業概要入力シート2!N8,FLOOR(MAX(MIN(A10-D12,A12,B10*0.8),0),1000),IF(事業概要入力シート2!C6=事業概要入力シート2!N8,FLOOR(MAX(MIN(A10-D12,A12,B10*0.8),0),1000),IF(事業概要入力シート2!C6=事業概要入力シート2!N9,FLOOR(MAX(MIN(A10-D12,A12,B10*0.8),0),1000),IF(事業概要入力シート2!C6=事業概要入力シート2!N10,FLOOR(MAX(MIN(A10-D12,A12,B10*0.8),0),1000),IF(事業概要入力シート2!C6=事業概要入力シート2!N11,FLOOR(MAX(MIN(A10-D12,A12,B10*0.8),0),1000),IF(事業概要入力シート2!C6=事業概要入力シート2!N12,FLOOR(MAX(MIN(A10-D12,A12,B10*0.8),0),1000),IF(事業概要入力シート2!C6=事業概要入力シート2!N13,FLOOR(MAX(MIN(A10-D12,A12,B10*0.8),0),1000),IF(事業概要入力シート2!C6=事業概要入力シート2!N14,FLOOR(MAX(MIN(A10-D12,A12,B10*1),0),1000)))))))))))</f>
        <v>398000</v>
      </c>
      <c r="C15" s="190" t="s">
        <v>187</v>
      </c>
      <c r="D15" s="191"/>
      <c r="E15" s="131" t="s">
        <v>137</v>
      </c>
      <c r="F15" s="132" t="s">
        <v>130</v>
      </c>
      <c r="G15" s="192"/>
      <c r="H15" s="193"/>
      <c r="I15" s="193"/>
      <c r="J15" s="193"/>
      <c r="K15" s="193"/>
      <c r="L15" s="194"/>
    </row>
    <row r="16" spans="1:12" ht="19" thickTop="1" thickBot="1">
      <c r="A16" s="64" t="s">
        <v>138</v>
      </c>
      <c r="B16" s="128">
        <f>SUM(B17:B23)</f>
        <v>100000</v>
      </c>
      <c r="C16" s="209"/>
      <c r="D16" s="210"/>
      <c r="E16" s="131" t="s">
        <v>139</v>
      </c>
      <c r="F16" s="132" t="s">
        <v>130</v>
      </c>
      <c r="G16" s="192"/>
      <c r="H16" s="193"/>
      <c r="I16" s="193"/>
      <c r="J16" s="193"/>
      <c r="K16" s="193"/>
      <c r="L16" s="194"/>
    </row>
    <row r="17" spans="1:12" ht="18.5" thickTop="1">
      <c r="A17" s="65" t="s">
        <v>140</v>
      </c>
      <c r="B17" s="129">
        <v>100000</v>
      </c>
      <c r="C17" s="211" t="s">
        <v>254</v>
      </c>
      <c r="D17" s="212"/>
      <c r="E17" s="131"/>
      <c r="F17" s="132" t="s">
        <v>130</v>
      </c>
      <c r="G17" s="192"/>
      <c r="H17" s="193"/>
      <c r="I17" s="193"/>
      <c r="J17" s="193"/>
      <c r="K17" s="193"/>
      <c r="L17" s="194"/>
    </row>
    <row r="18" spans="1:12">
      <c r="A18" s="66" t="s">
        <v>142</v>
      </c>
      <c r="B18" s="130"/>
      <c r="C18" s="213"/>
      <c r="D18" s="214"/>
      <c r="E18" s="131" t="s">
        <v>143</v>
      </c>
      <c r="F18" s="132" t="s">
        <v>130</v>
      </c>
      <c r="G18" s="192"/>
      <c r="H18" s="193"/>
      <c r="I18" s="193"/>
      <c r="J18" s="193"/>
      <c r="K18" s="193"/>
      <c r="L18" s="194"/>
    </row>
    <row r="19" spans="1:12">
      <c r="A19" s="66" t="s">
        <v>144</v>
      </c>
      <c r="B19" s="130"/>
      <c r="C19" s="213"/>
      <c r="D19" s="214"/>
      <c r="E19" s="131" t="s">
        <v>145</v>
      </c>
      <c r="F19" s="132" t="s">
        <v>130</v>
      </c>
      <c r="G19" s="192"/>
      <c r="H19" s="193"/>
      <c r="I19" s="193"/>
      <c r="J19" s="193"/>
      <c r="K19" s="193"/>
      <c r="L19" s="194"/>
    </row>
    <row r="20" spans="1:12">
      <c r="A20" s="66" t="s">
        <v>146</v>
      </c>
      <c r="B20" s="130"/>
      <c r="C20" s="213"/>
      <c r="D20" s="214"/>
      <c r="E20" s="131" t="s">
        <v>147</v>
      </c>
      <c r="F20" s="132" t="s">
        <v>130</v>
      </c>
      <c r="G20" s="192"/>
      <c r="H20" s="193"/>
      <c r="I20" s="193"/>
      <c r="J20" s="193"/>
      <c r="K20" s="193"/>
      <c r="L20" s="194"/>
    </row>
    <row r="21" spans="1:12">
      <c r="A21" s="66" t="s">
        <v>148</v>
      </c>
      <c r="B21" s="130"/>
      <c r="C21" s="213"/>
      <c r="D21" s="214"/>
      <c r="E21" s="131" t="s">
        <v>149</v>
      </c>
      <c r="F21" s="132" t="s">
        <v>130</v>
      </c>
      <c r="G21" s="192"/>
      <c r="H21" s="193"/>
      <c r="I21" s="193"/>
      <c r="J21" s="193"/>
      <c r="K21" s="193"/>
      <c r="L21" s="194"/>
    </row>
    <row r="22" spans="1:12">
      <c r="A22" s="66" t="s">
        <v>150</v>
      </c>
      <c r="B22" s="130"/>
      <c r="C22" s="213"/>
      <c r="D22" s="214"/>
      <c r="E22" s="131" t="s">
        <v>151</v>
      </c>
      <c r="F22" s="132" t="s">
        <v>130</v>
      </c>
      <c r="G22" s="192"/>
      <c r="H22" s="193"/>
      <c r="I22" s="193"/>
      <c r="J22" s="193"/>
      <c r="K22" s="193"/>
      <c r="L22" s="194"/>
    </row>
    <row r="23" spans="1:12" ht="18.5" thickBot="1">
      <c r="A23" s="67" t="s">
        <v>152</v>
      </c>
      <c r="B23" s="130"/>
      <c r="C23" s="215"/>
      <c r="D23" s="216"/>
      <c r="E23" s="131" t="s">
        <v>153</v>
      </c>
      <c r="F23" s="132" t="s">
        <v>130</v>
      </c>
      <c r="G23" s="192"/>
      <c r="H23" s="193"/>
      <c r="I23" s="193"/>
      <c r="J23" s="193"/>
      <c r="K23" s="193"/>
      <c r="L23" s="194"/>
    </row>
    <row r="24" spans="1:12" ht="19" thickTop="1" thickBot="1">
      <c r="A24" s="68" t="s">
        <v>154</v>
      </c>
      <c r="B24" s="69">
        <f>SUM(B15:B16)</f>
        <v>498000</v>
      </c>
      <c r="C24" s="217"/>
      <c r="D24" s="218"/>
      <c r="E24" s="131" t="s">
        <v>155</v>
      </c>
      <c r="F24" s="132" t="s">
        <v>130</v>
      </c>
      <c r="G24" s="192"/>
      <c r="H24" s="193"/>
      <c r="I24" s="193"/>
      <c r="J24" s="193"/>
      <c r="K24" s="193"/>
      <c r="L24" s="194"/>
    </row>
    <row r="25" spans="1:12" ht="18.5" thickBot="1">
      <c r="A25" s="70" t="s">
        <v>156</v>
      </c>
      <c r="B25" s="57"/>
      <c r="C25" s="57"/>
      <c r="D25" s="59"/>
      <c r="E25" s="131" t="s">
        <v>157</v>
      </c>
      <c r="F25" s="132" t="s">
        <v>130</v>
      </c>
      <c r="G25" s="192"/>
      <c r="H25" s="193"/>
      <c r="I25" s="193"/>
      <c r="J25" s="193"/>
      <c r="K25" s="193"/>
      <c r="L25" s="194"/>
    </row>
    <row r="26" spans="1:12" ht="18.5" thickBot="1">
      <c r="A26" s="60" t="s">
        <v>158</v>
      </c>
      <c r="B26" s="71" t="s">
        <v>134</v>
      </c>
      <c r="C26" s="72" t="s">
        <v>159</v>
      </c>
      <c r="D26" s="60" t="s">
        <v>160</v>
      </c>
      <c r="E26" s="131"/>
      <c r="F26" s="132" t="s">
        <v>130</v>
      </c>
      <c r="G26" s="192"/>
      <c r="H26" s="193"/>
      <c r="I26" s="193"/>
      <c r="J26" s="193"/>
      <c r="K26" s="193"/>
      <c r="L26" s="194"/>
    </row>
    <row r="27" spans="1:12" ht="19" thickTop="1" thickBot="1">
      <c r="A27" s="73" t="s">
        <v>161</v>
      </c>
      <c r="B27" s="74">
        <f>SUM(B28:B45)</f>
        <v>498000</v>
      </c>
      <c r="C27" s="75"/>
      <c r="D27" s="76"/>
      <c r="E27" s="131" t="s">
        <v>162</v>
      </c>
      <c r="F27" s="132" t="s">
        <v>130</v>
      </c>
      <c r="G27" s="192"/>
      <c r="H27" s="193"/>
      <c r="I27" s="193"/>
      <c r="J27" s="193"/>
      <c r="K27" s="193"/>
      <c r="L27" s="194"/>
    </row>
    <row r="28" spans="1:12" ht="18.5" thickTop="1">
      <c r="A28" s="219" t="s">
        <v>163</v>
      </c>
      <c r="B28" s="220">
        <f>D28+D29</f>
        <v>0</v>
      </c>
      <c r="C28" s="66" t="s">
        <v>132</v>
      </c>
      <c r="D28" s="136"/>
      <c r="E28" s="131"/>
      <c r="F28" s="132" t="s">
        <v>130</v>
      </c>
      <c r="G28" s="192"/>
      <c r="H28" s="193"/>
      <c r="I28" s="193"/>
      <c r="J28" s="193"/>
      <c r="K28" s="193"/>
      <c r="L28" s="194"/>
    </row>
    <row r="29" spans="1:12">
      <c r="A29" s="219"/>
      <c r="B29" s="220"/>
      <c r="C29" s="65" t="s">
        <v>135</v>
      </c>
      <c r="D29" s="137"/>
      <c r="E29" s="131" t="s">
        <v>164</v>
      </c>
      <c r="F29" s="132" t="s">
        <v>130</v>
      </c>
      <c r="G29" s="192"/>
      <c r="H29" s="193"/>
      <c r="I29" s="193"/>
      <c r="J29" s="193"/>
      <c r="K29" s="193"/>
      <c r="L29" s="194"/>
    </row>
    <row r="30" spans="1:12">
      <c r="A30" s="77" t="s">
        <v>165</v>
      </c>
      <c r="B30" s="78">
        <f>D30</f>
        <v>0</v>
      </c>
      <c r="C30" s="77" t="s">
        <v>137</v>
      </c>
      <c r="D30" s="136"/>
      <c r="E30" s="131" t="s">
        <v>166</v>
      </c>
      <c r="F30" s="132" t="s">
        <v>130</v>
      </c>
      <c r="G30" s="192"/>
      <c r="H30" s="193"/>
      <c r="I30" s="193"/>
      <c r="J30" s="193"/>
      <c r="K30" s="193"/>
      <c r="L30" s="194"/>
    </row>
    <row r="31" spans="1:12">
      <c r="A31" s="66" t="s">
        <v>167</v>
      </c>
      <c r="B31" s="78">
        <f>D31</f>
        <v>0</v>
      </c>
      <c r="C31" s="77" t="s">
        <v>139</v>
      </c>
      <c r="D31" s="138"/>
      <c r="E31" s="131" t="s">
        <v>264</v>
      </c>
      <c r="F31" s="132" t="s">
        <v>130</v>
      </c>
      <c r="G31" s="192" t="s">
        <v>265</v>
      </c>
      <c r="H31" s="193"/>
      <c r="I31" s="193"/>
      <c r="J31" s="193"/>
      <c r="K31" s="193"/>
      <c r="L31" s="194"/>
    </row>
    <row r="32" spans="1:12">
      <c r="A32" s="65" t="s">
        <v>169</v>
      </c>
      <c r="B32" s="79">
        <f>D32</f>
        <v>0</v>
      </c>
      <c r="C32" s="77" t="s">
        <v>141</v>
      </c>
      <c r="D32" s="137"/>
      <c r="E32" s="131"/>
      <c r="F32" s="132" t="s">
        <v>130</v>
      </c>
      <c r="G32" s="192"/>
      <c r="H32" s="193"/>
      <c r="I32" s="193"/>
      <c r="J32" s="193"/>
      <c r="K32" s="193"/>
      <c r="L32" s="194"/>
    </row>
    <row r="33" spans="1:12">
      <c r="A33" s="221" t="s">
        <v>170</v>
      </c>
      <c r="B33" s="223">
        <f>D33+D34+D35</f>
        <v>0</v>
      </c>
      <c r="C33" s="77" t="s">
        <v>143</v>
      </c>
      <c r="D33" s="136"/>
      <c r="E33" s="131" t="s">
        <v>253</v>
      </c>
      <c r="F33" s="132" t="s">
        <v>130</v>
      </c>
      <c r="G33" s="192"/>
      <c r="H33" s="193"/>
      <c r="I33" s="193"/>
      <c r="J33" s="193"/>
      <c r="K33" s="193"/>
      <c r="L33" s="194"/>
    </row>
    <row r="34" spans="1:12">
      <c r="A34" s="219"/>
      <c r="B34" s="220"/>
      <c r="C34" s="66" t="s">
        <v>145</v>
      </c>
      <c r="D34" s="130"/>
      <c r="E34" s="131"/>
      <c r="F34" s="132" t="s">
        <v>130</v>
      </c>
      <c r="G34" s="192"/>
      <c r="H34" s="193"/>
      <c r="I34" s="193"/>
      <c r="J34" s="193"/>
      <c r="K34" s="193"/>
      <c r="L34" s="194"/>
    </row>
    <row r="35" spans="1:12">
      <c r="A35" s="222"/>
      <c r="B35" s="220"/>
      <c r="C35" s="80" t="s">
        <v>171</v>
      </c>
      <c r="D35" s="136"/>
      <c r="E35" s="131"/>
      <c r="F35" s="132" t="s">
        <v>130</v>
      </c>
      <c r="G35" s="192"/>
      <c r="H35" s="193"/>
      <c r="I35" s="193"/>
      <c r="J35" s="193"/>
      <c r="K35" s="193"/>
      <c r="L35" s="194"/>
    </row>
    <row r="36" spans="1:12">
      <c r="A36" s="219" t="s">
        <v>172</v>
      </c>
      <c r="B36" s="223">
        <f>D36+D37+D38+D39</f>
        <v>0</v>
      </c>
      <c r="C36" s="66" t="s">
        <v>149</v>
      </c>
      <c r="D36" s="137"/>
      <c r="E36" s="131"/>
      <c r="F36" s="132" t="s">
        <v>130</v>
      </c>
      <c r="G36" s="192"/>
      <c r="H36" s="193"/>
      <c r="I36" s="193"/>
      <c r="J36" s="193"/>
      <c r="K36" s="193"/>
      <c r="L36" s="194"/>
    </row>
    <row r="37" spans="1:12">
      <c r="A37" s="219"/>
      <c r="B37" s="220"/>
      <c r="C37" s="65" t="s">
        <v>151</v>
      </c>
      <c r="D37" s="139"/>
      <c r="E37" s="131"/>
      <c r="F37" s="132" t="s">
        <v>130</v>
      </c>
      <c r="G37" s="192"/>
      <c r="H37" s="193"/>
      <c r="I37" s="193"/>
      <c r="J37" s="193"/>
      <c r="K37" s="193"/>
      <c r="L37" s="194"/>
    </row>
    <row r="38" spans="1:12">
      <c r="A38" s="219"/>
      <c r="B38" s="220"/>
      <c r="C38" s="65" t="s">
        <v>153</v>
      </c>
      <c r="D38" s="136"/>
      <c r="E38" s="131"/>
      <c r="F38" s="132" t="s">
        <v>130</v>
      </c>
      <c r="G38" s="192"/>
      <c r="H38" s="193"/>
      <c r="I38" s="193"/>
      <c r="J38" s="193"/>
      <c r="K38" s="193"/>
      <c r="L38" s="194"/>
    </row>
    <row r="39" spans="1:12">
      <c r="A39" s="219"/>
      <c r="B39" s="224"/>
      <c r="C39" s="77" t="s">
        <v>155</v>
      </c>
      <c r="D39" s="137"/>
      <c r="E39" s="131"/>
      <c r="F39" s="132" t="s">
        <v>130</v>
      </c>
      <c r="G39" s="192"/>
      <c r="H39" s="193"/>
      <c r="I39" s="193"/>
      <c r="J39" s="193"/>
      <c r="K39" s="193"/>
      <c r="L39" s="194"/>
    </row>
    <row r="40" spans="1:12">
      <c r="A40" s="77" t="s">
        <v>173</v>
      </c>
      <c r="B40" s="79">
        <f t="shared" ref="B40:B45" si="0">D40</f>
        <v>0</v>
      </c>
      <c r="C40" s="66" t="s">
        <v>157</v>
      </c>
      <c r="D40" s="139"/>
      <c r="E40" s="131"/>
      <c r="F40" s="132" t="s">
        <v>130</v>
      </c>
      <c r="G40" s="192"/>
      <c r="H40" s="193"/>
      <c r="I40" s="193"/>
      <c r="J40" s="193"/>
      <c r="K40" s="193"/>
      <c r="L40" s="194"/>
    </row>
    <row r="41" spans="1:12">
      <c r="A41" s="77" t="s">
        <v>174</v>
      </c>
      <c r="B41" s="81">
        <f t="shared" si="0"/>
        <v>0</v>
      </c>
      <c r="C41" s="65" t="s">
        <v>162</v>
      </c>
      <c r="D41" s="139"/>
      <c r="E41" s="131"/>
      <c r="F41" s="132" t="s">
        <v>130</v>
      </c>
      <c r="G41" s="192"/>
      <c r="H41" s="193"/>
      <c r="I41" s="193"/>
      <c r="J41" s="193"/>
      <c r="K41" s="193"/>
      <c r="L41" s="194"/>
    </row>
    <row r="42" spans="1:12">
      <c r="A42" s="66" t="s">
        <v>175</v>
      </c>
      <c r="B42" s="81">
        <f t="shared" si="0"/>
        <v>498000</v>
      </c>
      <c r="C42" s="77" t="s">
        <v>176</v>
      </c>
      <c r="D42" s="139">
        <v>498000</v>
      </c>
      <c r="E42" s="131"/>
      <c r="F42" s="132" t="s">
        <v>130</v>
      </c>
      <c r="G42" s="192"/>
      <c r="H42" s="193"/>
      <c r="I42" s="193"/>
      <c r="J42" s="193"/>
      <c r="K42" s="193"/>
      <c r="L42" s="194"/>
    </row>
    <row r="43" spans="1:12">
      <c r="A43" s="77" t="s">
        <v>177</v>
      </c>
      <c r="B43" s="81">
        <f t="shared" si="0"/>
        <v>0</v>
      </c>
      <c r="C43" s="77" t="s">
        <v>178</v>
      </c>
      <c r="D43" s="139"/>
      <c r="E43" s="131"/>
      <c r="F43" s="132" t="s">
        <v>130</v>
      </c>
      <c r="G43" s="192"/>
      <c r="H43" s="193"/>
      <c r="I43" s="193"/>
      <c r="J43" s="193"/>
      <c r="K43" s="193"/>
      <c r="L43" s="194"/>
    </row>
    <row r="44" spans="1:12">
      <c r="A44" s="77" t="s">
        <v>179</v>
      </c>
      <c r="B44" s="78">
        <f t="shared" si="0"/>
        <v>0</v>
      </c>
      <c r="C44" s="66" t="s">
        <v>166</v>
      </c>
      <c r="D44" s="139"/>
      <c r="E44" s="133"/>
      <c r="F44" s="132" t="s">
        <v>130</v>
      </c>
      <c r="G44" s="192"/>
      <c r="H44" s="193"/>
      <c r="I44" s="193"/>
      <c r="J44" s="193"/>
      <c r="K44" s="193"/>
      <c r="L44" s="194"/>
    </row>
    <row r="45" spans="1:12" ht="18.5" thickBot="1">
      <c r="A45" s="67" t="s">
        <v>180</v>
      </c>
      <c r="B45" s="82">
        <f t="shared" si="0"/>
        <v>0</v>
      </c>
      <c r="C45" s="65" t="s">
        <v>168</v>
      </c>
      <c r="D45" s="140"/>
      <c r="E45" s="131"/>
      <c r="F45" s="132" t="s">
        <v>130</v>
      </c>
      <c r="G45" s="192"/>
      <c r="H45" s="193"/>
      <c r="I45" s="193"/>
      <c r="J45" s="193"/>
      <c r="K45" s="193"/>
      <c r="L45" s="194"/>
    </row>
    <row r="46" spans="1:12" ht="28.5" customHeight="1" thickTop="1" thickBot="1">
      <c r="A46" s="83" t="s">
        <v>181</v>
      </c>
      <c r="B46" s="84">
        <f>D46</f>
        <v>0</v>
      </c>
      <c r="C46" s="85"/>
      <c r="D46" s="141"/>
      <c r="E46" s="131"/>
      <c r="F46" s="132" t="s">
        <v>130</v>
      </c>
      <c r="G46" s="192"/>
      <c r="H46" s="193"/>
      <c r="I46" s="193"/>
      <c r="J46" s="193"/>
      <c r="K46" s="193"/>
      <c r="L46" s="194"/>
    </row>
    <row r="47" spans="1:12" ht="19" thickTop="1" thickBot="1">
      <c r="A47" s="86" t="s">
        <v>182</v>
      </c>
      <c r="B47" s="87">
        <f>SUM(B28:B46)</f>
        <v>498000</v>
      </c>
      <c r="C47" s="88"/>
      <c r="D47" s="89"/>
      <c r="E47" s="134"/>
      <c r="F47" s="135"/>
      <c r="G47" s="225"/>
      <c r="H47" s="225"/>
      <c r="I47" s="225"/>
      <c r="J47" s="225"/>
      <c r="K47" s="225"/>
      <c r="L47" s="226"/>
    </row>
  </sheetData>
  <protectedRanges>
    <protectedRange sqref="B15:B23" name="範囲1_1"/>
    <protectedRange sqref="D28:D46" name="範囲2_1"/>
  </protectedRanges>
  <mergeCells count="62">
    <mergeCell ref="G46:L46"/>
    <mergeCell ref="G47:L47"/>
    <mergeCell ref="G40:L40"/>
    <mergeCell ref="G41:L41"/>
    <mergeCell ref="G42:L42"/>
    <mergeCell ref="G43:L43"/>
    <mergeCell ref="G44:L44"/>
    <mergeCell ref="G45:L45"/>
    <mergeCell ref="A36:A39"/>
    <mergeCell ref="B36:B39"/>
    <mergeCell ref="G36:L36"/>
    <mergeCell ref="G37:L37"/>
    <mergeCell ref="G38:L38"/>
    <mergeCell ref="G39:L39"/>
    <mergeCell ref="G30:L30"/>
    <mergeCell ref="G31:L31"/>
    <mergeCell ref="G32:L32"/>
    <mergeCell ref="A33:A35"/>
    <mergeCell ref="B33:B35"/>
    <mergeCell ref="G33:L33"/>
    <mergeCell ref="G34:L34"/>
    <mergeCell ref="G35:L35"/>
    <mergeCell ref="G25:L25"/>
    <mergeCell ref="G26:L26"/>
    <mergeCell ref="G27:L27"/>
    <mergeCell ref="A28:A29"/>
    <mergeCell ref="B28:B29"/>
    <mergeCell ref="G28:L28"/>
    <mergeCell ref="G29:L29"/>
    <mergeCell ref="C22:D22"/>
    <mergeCell ref="G22:L22"/>
    <mergeCell ref="C23:D23"/>
    <mergeCell ref="G23:L23"/>
    <mergeCell ref="C24:D24"/>
    <mergeCell ref="G24:L24"/>
    <mergeCell ref="C19:D19"/>
    <mergeCell ref="G19:L19"/>
    <mergeCell ref="C20:D20"/>
    <mergeCell ref="G20:L20"/>
    <mergeCell ref="C21:D21"/>
    <mergeCell ref="G21:L21"/>
    <mergeCell ref="C16:D16"/>
    <mergeCell ref="G16:L16"/>
    <mergeCell ref="C17:D17"/>
    <mergeCell ref="G17:L17"/>
    <mergeCell ref="C18:D18"/>
    <mergeCell ref="G18:L18"/>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s>
  <phoneticPr fontId="1"/>
  <conditionalFormatting sqref="B24">
    <cfRule type="cellIs" dxfId="13" priority="2" operator="notEqual">
      <formula>$B$47</formula>
    </cfRule>
  </conditionalFormatting>
  <conditionalFormatting sqref="B47">
    <cfRule type="cellIs" dxfId="12" priority="1" operator="notEqual">
      <formula>$B$24</formula>
    </cfRule>
  </conditionalFormatting>
  <pageMargins left="0.7" right="0.7" top="0.75" bottom="0.75" header="0.3" footer="0.3"/>
  <pageSetup paperSize="9"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R5" sqref="R5"/>
    </sheetView>
  </sheetViews>
  <sheetFormatPr defaultRowHeight="18"/>
  <cols>
    <col min="1" max="1" width="4.1640625" customWidth="1"/>
    <col min="2" max="2" width="7.08203125" customWidth="1"/>
    <col min="4" max="4" width="9.9140625" customWidth="1"/>
    <col min="5" max="5" width="9.75" customWidth="1"/>
  </cols>
  <sheetData>
    <row r="2" spans="2:20" ht="26.5">
      <c r="B2" s="149" t="s">
        <v>232</v>
      </c>
      <c r="C2" s="149"/>
      <c r="D2" s="149"/>
      <c r="E2" s="149"/>
      <c r="F2" s="149"/>
    </row>
    <row r="4" spans="2:20" ht="22.5">
      <c r="C4" s="231"/>
      <c r="D4" s="231"/>
      <c r="E4" s="231"/>
      <c r="F4" s="232"/>
      <c r="G4" s="232"/>
      <c r="H4" s="232"/>
      <c r="I4" s="233" t="s">
        <v>266</v>
      </c>
      <c r="J4" s="233"/>
      <c r="K4" s="233"/>
      <c r="L4" s="228" t="s">
        <v>266</v>
      </c>
      <c r="M4" s="228"/>
      <c r="N4" s="228"/>
      <c r="O4" s="227" t="s">
        <v>266</v>
      </c>
      <c r="P4" s="227"/>
      <c r="Q4" s="227"/>
      <c r="R4" s="228" t="s">
        <v>266</v>
      </c>
      <c r="S4" s="228"/>
      <c r="T4" s="228"/>
    </row>
    <row r="5" spans="2:20">
      <c r="C5" s="159"/>
      <c r="D5" s="160"/>
      <c r="E5" s="160"/>
      <c r="F5" s="161"/>
      <c r="G5" s="161"/>
      <c r="H5" s="161"/>
      <c r="I5" s="160"/>
      <c r="J5" s="160"/>
      <c r="K5" s="160"/>
      <c r="L5" s="161"/>
      <c r="M5" s="161"/>
      <c r="N5" s="161"/>
      <c r="O5" s="160"/>
      <c r="P5" s="160"/>
      <c r="Q5" s="160"/>
      <c r="R5" s="161"/>
      <c r="S5" s="161"/>
      <c r="T5" s="162"/>
    </row>
    <row r="6" spans="2:20">
      <c r="C6" s="159"/>
      <c r="D6" s="160"/>
      <c r="E6" s="160"/>
      <c r="F6" s="161"/>
      <c r="G6" s="161"/>
      <c r="H6" s="161"/>
      <c r="I6" s="160"/>
      <c r="J6" s="160"/>
      <c r="K6" s="160"/>
      <c r="L6" s="161"/>
      <c r="M6" s="161"/>
      <c r="N6" s="161"/>
      <c r="O6" s="160"/>
      <c r="P6" s="160"/>
      <c r="Q6" s="160"/>
      <c r="R6" s="161"/>
      <c r="S6" s="161"/>
      <c r="T6" s="162"/>
    </row>
    <row r="7" spans="2:20">
      <c r="C7" s="229"/>
      <c r="D7" s="230"/>
      <c r="E7" s="230"/>
      <c r="F7" s="161"/>
      <c r="G7" s="161"/>
      <c r="H7" s="161"/>
      <c r="I7" s="160"/>
      <c r="J7" s="160"/>
      <c r="K7" s="160"/>
      <c r="L7" s="161"/>
      <c r="M7" s="161"/>
      <c r="N7" s="161"/>
      <c r="O7" s="160"/>
      <c r="P7" s="160"/>
      <c r="Q7" s="160"/>
      <c r="R7" s="161"/>
      <c r="S7" s="161"/>
      <c r="T7" s="162"/>
    </row>
    <row r="8" spans="2:20">
      <c r="C8" s="159"/>
      <c r="D8" s="160"/>
      <c r="E8" s="160"/>
      <c r="F8" s="161"/>
      <c r="G8" s="161"/>
      <c r="H8" s="161"/>
      <c r="I8" s="160"/>
      <c r="J8" s="160"/>
      <c r="K8" s="160"/>
      <c r="L8" s="161"/>
      <c r="M8" s="161"/>
      <c r="N8" s="161"/>
      <c r="O8" s="160"/>
      <c r="P8" s="160"/>
      <c r="Q8" s="160"/>
      <c r="R8" s="161"/>
      <c r="S8" s="161"/>
      <c r="T8" s="162"/>
    </row>
    <row r="9" spans="2:20">
      <c r="C9" s="159"/>
      <c r="D9" s="160"/>
      <c r="E9" s="163"/>
      <c r="F9" s="164"/>
      <c r="G9" s="165"/>
      <c r="H9" s="164"/>
      <c r="I9" s="163"/>
      <c r="J9" s="163"/>
      <c r="K9" s="163"/>
      <c r="L9" s="161"/>
      <c r="M9" s="161"/>
      <c r="N9" s="161"/>
      <c r="O9" s="160"/>
      <c r="P9" s="160"/>
      <c r="Q9" s="160"/>
      <c r="R9" s="161"/>
      <c r="S9" s="161"/>
      <c r="T9" s="162"/>
    </row>
    <row r="10" spans="2:20">
      <c r="C10" s="159"/>
      <c r="D10" s="160"/>
      <c r="E10" s="163"/>
      <c r="F10" s="164"/>
      <c r="G10" s="165"/>
      <c r="H10" s="164"/>
      <c r="I10" s="163"/>
      <c r="J10" s="163"/>
      <c r="K10" s="163"/>
      <c r="L10" s="161"/>
      <c r="M10" s="161"/>
      <c r="N10" s="161"/>
      <c r="O10" s="160"/>
      <c r="P10" s="160"/>
      <c r="Q10" s="160"/>
      <c r="R10" s="161"/>
      <c r="S10" s="161"/>
      <c r="T10" s="162"/>
    </row>
    <row r="11" spans="2:20">
      <c r="C11" s="159"/>
      <c r="D11" s="160"/>
      <c r="E11" s="163"/>
      <c r="F11" s="164"/>
      <c r="G11" s="165"/>
      <c r="H11" s="164"/>
      <c r="I11" s="163"/>
      <c r="J11" s="163"/>
      <c r="K11" s="163"/>
      <c r="L11" s="161"/>
      <c r="M11" s="161"/>
      <c r="N11" s="161"/>
      <c r="O11" s="160"/>
      <c r="P11" s="160"/>
      <c r="Q11" s="160"/>
      <c r="R11" s="161"/>
      <c r="S11" s="161"/>
      <c r="T11" s="162"/>
    </row>
    <row r="12" spans="2:20">
      <c r="C12" s="159"/>
      <c r="D12" s="160"/>
      <c r="E12" s="163"/>
      <c r="F12" s="164"/>
      <c r="G12" s="165"/>
      <c r="H12" s="164"/>
      <c r="I12" s="163"/>
      <c r="J12" s="163"/>
      <c r="K12" s="163"/>
      <c r="L12" s="161"/>
      <c r="M12" s="161"/>
      <c r="N12" s="161"/>
      <c r="O12" s="160"/>
      <c r="P12" s="160"/>
      <c r="Q12" s="160"/>
      <c r="R12" s="161"/>
      <c r="S12" s="161"/>
      <c r="T12" s="162"/>
    </row>
    <row r="13" spans="2:20">
      <c r="C13" s="159"/>
      <c r="D13" s="160"/>
      <c r="E13" s="160"/>
      <c r="F13" s="161"/>
      <c r="G13" s="161"/>
      <c r="H13" s="161"/>
      <c r="I13" s="160"/>
      <c r="J13" s="160"/>
      <c r="K13" s="160"/>
      <c r="L13" s="161"/>
      <c r="M13" s="161"/>
      <c r="N13" s="161"/>
      <c r="O13" s="160"/>
      <c r="P13" s="160"/>
      <c r="Q13" s="160"/>
      <c r="R13" s="161"/>
      <c r="S13" s="161"/>
      <c r="T13" s="162"/>
    </row>
    <row r="14" spans="2:20">
      <c r="C14" s="159"/>
      <c r="D14" s="160"/>
      <c r="E14" s="160"/>
      <c r="F14" s="161"/>
      <c r="G14" s="161"/>
      <c r="H14" s="161"/>
      <c r="I14" s="160"/>
      <c r="J14" s="160"/>
      <c r="K14" s="160"/>
      <c r="L14" s="161"/>
      <c r="M14" s="161"/>
      <c r="N14" s="161"/>
      <c r="O14" s="160"/>
      <c r="P14" s="160"/>
      <c r="Q14" s="160"/>
      <c r="R14" s="161"/>
      <c r="S14" s="161"/>
      <c r="T14" s="162"/>
    </row>
    <row r="15" spans="2:20">
      <c r="C15" s="159"/>
      <c r="D15" s="160"/>
      <c r="E15" s="160"/>
      <c r="F15" s="166"/>
      <c r="G15" s="167"/>
      <c r="H15" s="166"/>
      <c r="I15" s="163"/>
      <c r="J15" s="163"/>
      <c r="K15" s="163"/>
      <c r="L15" s="161"/>
      <c r="M15" s="161"/>
      <c r="N15" s="161"/>
      <c r="O15" s="160"/>
      <c r="P15" s="160"/>
      <c r="Q15" s="160"/>
      <c r="R15" s="161"/>
      <c r="S15" s="161"/>
      <c r="T15" s="162"/>
    </row>
    <row r="16" spans="2:20">
      <c r="C16" s="159"/>
      <c r="D16" s="160"/>
      <c r="E16" s="160"/>
      <c r="F16" s="161"/>
      <c r="G16" s="161"/>
      <c r="H16" s="161"/>
      <c r="I16" s="160"/>
      <c r="J16" s="160"/>
      <c r="K16" s="160"/>
      <c r="L16" s="161"/>
      <c r="M16" s="161"/>
      <c r="N16" s="161"/>
      <c r="O16" s="160"/>
      <c r="P16" s="160"/>
      <c r="Q16" s="160"/>
      <c r="R16" s="161"/>
      <c r="S16" s="161"/>
      <c r="T16" s="162"/>
    </row>
    <row r="17" spans="3:20">
      <c r="C17" s="159"/>
      <c r="D17" s="160"/>
      <c r="E17" s="160"/>
      <c r="F17" s="161"/>
      <c r="G17" s="161"/>
      <c r="H17" s="161"/>
      <c r="I17" s="160"/>
      <c r="J17" s="160"/>
      <c r="K17" s="160"/>
      <c r="L17" s="161"/>
      <c r="M17" s="161"/>
      <c r="N17" s="161"/>
      <c r="O17" s="160"/>
      <c r="P17" s="160"/>
      <c r="Q17" s="160"/>
      <c r="R17" s="161"/>
      <c r="S17" s="161"/>
      <c r="T17" s="162"/>
    </row>
    <row r="18" spans="3:20">
      <c r="C18" s="159"/>
      <c r="D18" s="160"/>
      <c r="E18" s="160"/>
      <c r="F18" s="161"/>
      <c r="G18" s="161"/>
      <c r="H18" s="161"/>
      <c r="I18" s="160"/>
      <c r="J18" s="160"/>
      <c r="K18" s="160"/>
      <c r="L18" s="161"/>
      <c r="M18" s="161"/>
      <c r="N18" s="161"/>
      <c r="O18" s="160"/>
      <c r="P18" s="160"/>
      <c r="Q18" s="160"/>
      <c r="R18" s="161"/>
      <c r="S18" s="161"/>
      <c r="T18" s="162"/>
    </row>
    <row r="19" spans="3:20">
      <c r="C19" s="159"/>
      <c r="D19" s="160"/>
      <c r="E19" s="160"/>
      <c r="F19" s="161"/>
      <c r="G19" s="161"/>
      <c r="H19" s="161"/>
      <c r="I19" s="160"/>
      <c r="J19" s="160"/>
      <c r="K19" s="160"/>
      <c r="L19" s="161"/>
      <c r="M19" s="161"/>
      <c r="N19" s="161"/>
      <c r="O19" s="160"/>
      <c r="P19" s="160"/>
      <c r="Q19" s="160"/>
      <c r="R19" s="161"/>
      <c r="S19" s="161"/>
      <c r="T19" s="162"/>
    </row>
    <row r="20" spans="3:20">
      <c r="C20" s="159"/>
      <c r="D20" s="160"/>
      <c r="E20" s="160"/>
      <c r="F20" s="161"/>
      <c r="G20" s="161"/>
      <c r="H20" s="161"/>
      <c r="I20" s="160"/>
      <c r="J20" s="160"/>
      <c r="K20" s="160"/>
      <c r="L20" s="161"/>
      <c r="M20" s="161"/>
      <c r="N20" s="161"/>
      <c r="O20" s="160"/>
      <c r="P20" s="160"/>
      <c r="Q20" s="160"/>
      <c r="R20" s="161"/>
      <c r="S20" s="161"/>
      <c r="T20" s="162"/>
    </row>
    <row r="21" spans="3:20">
      <c r="C21" s="159"/>
      <c r="D21" s="160"/>
      <c r="E21" s="160"/>
      <c r="F21" s="161"/>
      <c r="G21" s="161"/>
      <c r="H21" s="161"/>
      <c r="I21" s="160"/>
      <c r="J21" s="160"/>
      <c r="K21" s="160"/>
      <c r="L21" s="166"/>
      <c r="M21" s="166"/>
      <c r="N21" s="167"/>
      <c r="O21" s="163"/>
      <c r="P21" s="163"/>
      <c r="Q21" s="163"/>
      <c r="R21" s="166"/>
      <c r="S21" s="166"/>
      <c r="T21" s="162"/>
    </row>
    <row r="22" spans="3:20">
      <c r="C22" s="159"/>
      <c r="D22" s="160"/>
      <c r="E22" s="160"/>
      <c r="F22" s="161"/>
      <c r="G22" s="161"/>
      <c r="H22" s="161"/>
      <c r="I22" s="160"/>
      <c r="J22" s="160"/>
      <c r="K22" s="160"/>
      <c r="L22" s="161"/>
      <c r="M22" s="161"/>
      <c r="N22" s="161"/>
      <c r="O22" s="160"/>
      <c r="P22" s="160"/>
      <c r="Q22" s="160"/>
      <c r="R22" s="161"/>
      <c r="S22" s="161"/>
      <c r="T22" s="162"/>
    </row>
    <row r="23" spans="3:20">
      <c r="C23" s="159"/>
      <c r="D23" s="160"/>
      <c r="E23" s="160"/>
      <c r="F23" s="161"/>
      <c r="G23" s="161"/>
      <c r="H23" s="161"/>
      <c r="I23" s="160"/>
      <c r="J23" s="160"/>
      <c r="K23" s="160"/>
      <c r="L23" s="161"/>
      <c r="M23" s="161"/>
      <c r="N23" s="161"/>
      <c r="O23" s="160"/>
      <c r="P23" s="160"/>
      <c r="Q23" s="160"/>
      <c r="R23" s="161"/>
      <c r="S23" s="161"/>
      <c r="T23" s="162"/>
    </row>
    <row r="24" spans="3:20">
      <c r="C24" s="159"/>
      <c r="D24" s="160"/>
      <c r="E24" s="160"/>
      <c r="F24" s="161"/>
      <c r="G24" s="161"/>
      <c r="H24" s="161"/>
      <c r="I24" s="160"/>
      <c r="J24" s="160"/>
      <c r="K24" s="160"/>
      <c r="L24" s="166"/>
      <c r="M24" s="166"/>
      <c r="N24" s="166"/>
      <c r="O24" s="163"/>
      <c r="P24" s="163"/>
      <c r="Q24" s="163"/>
      <c r="R24" s="166"/>
      <c r="S24" s="166"/>
      <c r="T24" s="162"/>
    </row>
    <row r="25" spans="3:20">
      <c r="C25" s="168"/>
      <c r="D25" s="169"/>
      <c r="E25" s="169"/>
      <c r="F25" s="170"/>
      <c r="G25" s="170"/>
      <c r="H25" s="170"/>
      <c r="I25" s="169"/>
      <c r="J25" s="169"/>
      <c r="K25" s="169"/>
      <c r="L25" s="170"/>
      <c r="M25" s="170"/>
      <c r="N25" s="170"/>
      <c r="O25" s="169"/>
      <c r="P25" s="169"/>
      <c r="Q25" s="169"/>
      <c r="R25" s="170"/>
      <c r="S25" s="170"/>
      <c r="T25" s="171"/>
    </row>
  </sheetData>
  <mergeCells count="7">
    <mergeCell ref="O4:Q4"/>
    <mergeCell ref="R4:T4"/>
    <mergeCell ref="C7:E7"/>
    <mergeCell ref="C4:E4"/>
    <mergeCell ref="F4:H4"/>
    <mergeCell ref="I4:K4"/>
    <mergeCell ref="L4:N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T26"/>
  <sheetViews>
    <sheetView workbookViewId="0">
      <selection activeCell="F26" sqref="F26:I26"/>
    </sheetView>
  </sheetViews>
  <sheetFormatPr defaultRowHeight="18"/>
  <sheetData>
    <row r="3" spans="6:14" ht="29">
      <c r="F3" s="237" t="s">
        <v>233</v>
      </c>
      <c r="G3" s="237"/>
      <c r="H3" s="237"/>
      <c r="I3" s="237"/>
      <c r="J3" s="237"/>
      <c r="K3" s="237"/>
      <c r="L3" s="237"/>
      <c r="M3" s="237"/>
      <c r="N3" s="237"/>
    </row>
    <row r="6" spans="6:14">
      <c r="I6" s="238" t="s">
        <v>234</v>
      </c>
      <c r="J6" s="238"/>
      <c r="K6" s="238"/>
      <c r="L6" s="238"/>
      <c r="M6" s="166"/>
    </row>
    <row r="7" spans="6:14">
      <c r="F7" s="172"/>
      <c r="G7" s="172"/>
      <c r="H7" s="172"/>
      <c r="I7" s="238" t="s">
        <v>235</v>
      </c>
      <c r="J7" s="238"/>
      <c r="K7" s="238"/>
      <c r="L7" s="238"/>
      <c r="M7" s="166"/>
    </row>
    <row r="8" spans="6:14">
      <c r="F8" s="172"/>
      <c r="G8" s="172"/>
      <c r="H8" s="172"/>
      <c r="I8" s="172"/>
      <c r="J8" s="173"/>
      <c r="K8" s="161"/>
      <c r="L8" s="161"/>
      <c r="M8" s="161"/>
    </row>
    <row r="9" spans="6:14">
      <c r="J9" s="162"/>
    </row>
    <row r="10" spans="6:14">
      <c r="J10" s="171"/>
    </row>
    <row r="11" spans="6:14">
      <c r="F11" s="166"/>
      <c r="G11" s="166"/>
      <c r="H11" s="166"/>
      <c r="I11" s="234" t="s">
        <v>236</v>
      </c>
      <c r="J11" s="235"/>
      <c r="K11" s="235"/>
      <c r="L11" s="236"/>
      <c r="M11" s="166"/>
    </row>
    <row r="12" spans="6:14">
      <c r="F12" s="166"/>
      <c r="G12" s="166"/>
      <c r="H12" s="166"/>
      <c r="I12" s="239" t="s">
        <v>237</v>
      </c>
      <c r="J12" s="240"/>
      <c r="K12" s="240"/>
      <c r="L12" s="241"/>
      <c r="M12" s="166"/>
    </row>
    <row r="13" spans="6:14">
      <c r="F13" s="166"/>
      <c r="G13" s="166"/>
      <c r="H13" s="166"/>
      <c r="I13" s="242" t="s">
        <v>237</v>
      </c>
      <c r="J13" s="243"/>
      <c r="K13" s="243"/>
      <c r="L13" s="244"/>
      <c r="M13" s="166"/>
    </row>
    <row r="14" spans="6:14">
      <c r="I14" s="174"/>
      <c r="J14" s="175"/>
    </row>
    <row r="15" spans="6:14">
      <c r="I15" s="161"/>
      <c r="J15" s="162"/>
    </row>
    <row r="16" spans="6:14">
      <c r="I16" s="170"/>
      <c r="J16" s="171"/>
    </row>
    <row r="17" spans="1:20">
      <c r="F17" s="166"/>
      <c r="G17" s="166"/>
      <c r="H17" s="166"/>
      <c r="I17" s="234" t="s">
        <v>238</v>
      </c>
      <c r="J17" s="235"/>
      <c r="K17" s="235"/>
      <c r="L17" s="236"/>
      <c r="M17" s="166"/>
    </row>
    <row r="18" spans="1:20">
      <c r="F18" s="166"/>
      <c r="G18" s="166"/>
      <c r="H18" s="166"/>
      <c r="I18" s="242" t="s">
        <v>239</v>
      </c>
      <c r="J18" s="243"/>
      <c r="K18" s="243"/>
      <c r="L18" s="244"/>
      <c r="M18" s="166"/>
    </row>
    <row r="19" spans="1:20">
      <c r="J19" s="175"/>
    </row>
    <row r="20" spans="1:20">
      <c r="J20" s="162"/>
    </row>
    <row r="21" spans="1:20">
      <c r="C21" s="176"/>
      <c r="D21" s="174"/>
      <c r="E21" s="174"/>
      <c r="F21" s="174"/>
      <c r="G21" s="175"/>
      <c r="H21" s="176"/>
      <c r="I21" s="174"/>
      <c r="J21" s="174"/>
      <c r="K21" s="174"/>
      <c r="L21" s="174"/>
      <c r="M21" s="175"/>
      <c r="N21" s="174"/>
      <c r="O21" s="174"/>
      <c r="P21" s="174"/>
      <c r="Q21" s="174"/>
      <c r="R21" s="175"/>
    </row>
    <row r="22" spans="1:20">
      <c r="C22" s="177"/>
      <c r="H22" s="177"/>
      <c r="M22" s="171"/>
      <c r="R22" s="171"/>
    </row>
    <row r="23" spans="1:20">
      <c r="A23" s="234"/>
      <c r="B23" s="235"/>
      <c r="C23" s="235"/>
      <c r="D23" s="236"/>
      <c r="F23" s="234"/>
      <c r="G23" s="235"/>
      <c r="H23" s="235"/>
      <c r="I23" s="236"/>
      <c r="J23" s="166"/>
      <c r="L23" s="234"/>
      <c r="M23" s="235"/>
      <c r="N23" s="235"/>
      <c r="O23" s="236"/>
      <c r="Q23" s="234" t="s">
        <v>98</v>
      </c>
      <c r="R23" s="235"/>
      <c r="S23" s="235"/>
      <c r="T23" s="236"/>
    </row>
    <row r="24" spans="1:20">
      <c r="A24" s="245" t="s">
        <v>239</v>
      </c>
      <c r="B24" s="246"/>
      <c r="C24" s="246"/>
      <c r="D24" s="247"/>
      <c r="F24" s="245" t="s">
        <v>239</v>
      </c>
      <c r="G24" s="246"/>
      <c r="H24" s="246"/>
      <c r="I24" s="247"/>
      <c r="J24" s="166"/>
      <c r="L24" s="239" t="s">
        <v>239</v>
      </c>
      <c r="M24" s="240"/>
      <c r="N24" s="240"/>
      <c r="O24" s="241"/>
      <c r="Q24" s="245" t="s">
        <v>240</v>
      </c>
      <c r="R24" s="246"/>
      <c r="S24" s="246"/>
      <c r="T24" s="247"/>
    </row>
    <row r="25" spans="1:20">
      <c r="A25" s="239" t="s">
        <v>239</v>
      </c>
      <c r="B25" s="240"/>
      <c r="C25" s="240"/>
      <c r="D25" s="241"/>
      <c r="F25" s="239" t="s">
        <v>239</v>
      </c>
      <c r="G25" s="240"/>
      <c r="H25" s="240"/>
      <c r="I25" s="241"/>
      <c r="J25" s="166"/>
      <c r="L25" s="239" t="s">
        <v>239</v>
      </c>
      <c r="M25" s="240"/>
      <c r="N25" s="240"/>
      <c r="O25" s="241"/>
      <c r="Q25" s="239" t="s">
        <v>241</v>
      </c>
      <c r="R25" s="240"/>
      <c r="S25" s="240"/>
      <c r="T25" s="241"/>
    </row>
    <row r="26" spans="1:20">
      <c r="A26" s="242" t="s">
        <v>239</v>
      </c>
      <c r="B26" s="243"/>
      <c r="C26" s="243"/>
      <c r="D26" s="244"/>
      <c r="F26" s="242"/>
      <c r="G26" s="243"/>
      <c r="H26" s="243"/>
      <c r="I26" s="244"/>
      <c r="J26" s="166"/>
      <c r="L26" s="242" t="s">
        <v>239</v>
      </c>
      <c r="M26" s="243"/>
      <c r="N26" s="243"/>
      <c r="O26" s="244"/>
      <c r="Q26" s="242" t="s">
        <v>242</v>
      </c>
      <c r="R26" s="243"/>
      <c r="S26" s="243"/>
      <c r="T26" s="244"/>
    </row>
  </sheetData>
  <mergeCells count="24">
    <mergeCell ref="Q26:T26"/>
    <mergeCell ref="A24:D24"/>
    <mergeCell ref="F24:I24"/>
    <mergeCell ref="L24:O24"/>
    <mergeCell ref="Q24:T24"/>
    <mergeCell ref="A25:D25"/>
    <mergeCell ref="F25:I25"/>
    <mergeCell ref="L25:O25"/>
    <mergeCell ref="Q25:T25"/>
    <mergeCell ref="A23:D23"/>
    <mergeCell ref="F23:I23"/>
    <mergeCell ref="L23:O23"/>
    <mergeCell ref="A26:D26"/>
    <mergeCell ref="F26:I26"/>
    <mergeCell ref="L26:O26"/>
    <mergeCell ref="Q23:T23"/>
    <mergeCell ref="F3:N3"/>
    <mergeCell ref="I6:L6"/>
    <mergeCell ref="I7:L7"/>
    <mergeCell ref="I11:L11"/>
    <mergeCell ref="I12:L12"/>
    <mergeCell ref="I13:L13"/>
    <mergeCell ref="I17:L17"/>
    <mergeCell ref="I18:L1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9"/>
  <sheetViews>
    <sheetView workbookViewId="0">
      <selection activeCell="J26" sqref="J26"/>
    </sheetView>
  </sheetViews>
  <sheetFormatPr defaultRowHeight="18"/>
  <cols>
    <col min="1" max="1" width="19.33203125" customWidth="1"/>
    <col min="2" max="2" width="12.5" customWidth="1"/>
    <col min="3" max="3" width="17.75" customWidth="1"/>
    <col min="4" max="4" width="14.9140625" customWidth="1"/>
    <col min="5" max="5" width="16.08203125" customWidth="1"/>
  </cols>
  <sheetData>
    <row r="1" spans="1:5">
      <c r="A1" t="s">
        <v>214</v>
      </c>
    </row>
    <row r="2" spans="1:5" ht="18.5" thickBot="1"/>
    <row r="3" spans="1:5">
      <c r="A3" s="248" t="s">
        <v>215</v>
      </c>
      <c r="B3" s="260"/>
      <c r="C3" s="261"/>
      <c r="D3" s="261"/>
      <c r="E3" s="262"/>
    </row>
    <row r="4" spans="1:5" ht="18.5" thickBot="1">
      <c r="A4" s="250"/>
      <c r="B4" s="263"/>
      <c r="C4" s="264"/>
      <c r="D4" s="264"/>
      <c r="E4" s="265"/>
    </row>
    <row r="5" spans="1:5">
      <c r="A5" s="142" t="s">
        <v>216</v>
      </c>
      <c r="B5" s="143" t="s">
        <v>216</v>
      </c>
      <c r="C5" s="266"/>
      <c r="D5" s="266"/>
      <c r="E5" s="267"/>
    </row>
    <row r="6" spans="1:5" ht="18.5" thickBot="1">
      <c r="A6" s="144" t="s">
        <v>217</v>
      </c>
      <c r="B6" s="145" t="s">
        <v>218</v>
      </c>
      <c r="C6" s="146"/>
      <c r="D6" s="147" t="s">
        <v>219</v>
      </c>
      <c r="E6" s="148"/>
    </row>
    <row r="7" spans="1:5">
      <c r="A7" s="248" t="s">
        <v>220</v>
      </c>
      <c r="B7" s="268"/>
      <c r="C7" s="269"/>
      <c r="D7" s="269"/>
      <c r="E7" s="270"/>
    </row>
    <row r="8" spans="1:5">
      <c r="A8" s="249"/>
      <c r="B8" s="271"/>
      <c r="C8" s="272"/>
      <c r="D8" s="272"/>
      <c r="E8" s="273"/>
    </row>
    <row r="9" spans="1:5">
      <c r="A9" s="249"/>
      <c r="B9" s="271"/>
      <c r="C9" s="272"/>
      <c r="D9" s="272"/>
      <c r="E9" s="273"/>
    </row>
    <row r="10" spans="1:5">
      <c r="A10" s="249"/>
      <c r="B10" s="271"/>
      <c r="C10" s="272"/>
      <c r="D10" s="272"/>
      <c r="E10" s="273"/>
    </row>
    <row r="11" spans="1:5" ht="32.5" customHeight="1" thickBot="1">
      <c r="A11" s="250"/>
      <c r="B11" s="274"/>
      <c r="C11" s="275"/>
      <c r="D11" s="275"/>
      <c r="E11" s="276"/>
    </row>
    <row r="12" spans="1:5">
      <c r="A12" s="248" t="s">
        <v>221</v>
      </c>
      <c r="B12" s="268"/>
      <c r="C12" s="269"/>
      <c r="D12" s="269"/>
      <c r="E12" s="270"/>
    </row>
    <row r="13" spans="1:5">
      <c r="A13" s="249"/>
      <c r="B13" s="271"/>
      <c r="C13" s="272"/>
      <c r="D13" s="272"/>
      <c r="E13" s="273"/>
    </row>
    <row r="14" spans="1:5">
      <c r="A14" s="249"/>
      <c r="B14" s="271"/>
      <c r="C14" s="272"/>
      <c r="D14" s="272"/>
      <c r="E14" s="273"/>
    </row>
    <row r="15" spans="1:5">
      <c r="A15" s="249"/>
      <c r="B15" s="271"/>
      <c r="C15" s="272"/>
      <c r="D15" s="272"/>
      <c r="E15" s="273"/>
    </row>
    <row r="16" spans="1:5">
      <c r="A16" s="249"/>
      <c r="B16" s="271"/>
      <c r="C16" s="272"/>
      <c r="D16" s="272"/>
      <c r="E16" s="273"/>
    </row>
    <row r="17" spans="1:5" ht="31.5" customHeight="1" thickBot="1">
      <c r="A17" s="250"/>
      <c r="B17" s="274"/>
      <c r="C17" s="275"/>
      <c r="D17" s="275"/>
      <c r="E17" s="276"/>
    </row>
    <row r="18" spans="1:5">
      <c r="A18" s="248" t="s">
        <v>222</v>
      </c>
      <c r="B18" s="251"/>
      <c r="C18" s="252"/>
      <c r="D18" s="252"/>
      <c r="E18" s="253"/>
    </row>
    <row r="19" spans="1:5">
      <c r="A19" s="249"/>
      <c r="B19" s="254"/>
      <c r="C19" s="255"/>
      <c r="D19" s="255"/>
      <c r="E19" s="256"/>
    </row>
    <row r="20" spans="1:5">
      <c r="A20" s="249"/>
      <c r="B20" s="254"/>
      <c r="C20" s="255"/>
      <c r="D20" s="255"/>
      <c r="E20" s="256"/>
    </row>
    <row r="21" spans="1:5">
      <c r="A21" s="249"/>
      <c r="B21" s="254"/>
      <c r="C21" s="255"/>
      <c r="D21" s="255"/>
      <c r="E21" s="256"/>
    </row>
    <row r="22" spans="1:5">
      <c r="A22" s="249"/>
      <c r="B22" s="254"/>
      <c r="C22" s="255"/>
      <c r="D22" s="255"/>
      <c r="E22" s="256"/>
    </row>
    <row r="23" spans="1:5" ht="32" customHeight="1" thickBot="1">
      <c r="A23" s="250"/>
      <c r="B23" s="257"/>
      <c r="C23" s="258"/>
      <c r="D23" s="258"/>
      <c r="E23" s="259"/>
    </row>
    <row r="24" spans="1:5">
      <c r="A24" s="248" t="s">
        <v>223</v>
      </c>
      <c r="B24" s="251"/>
      <c r="C24" s="252"/>
      <c r="D24" s="252"/>
      <c r="E24" s="253"/>
    </row>
    <row r="25" spans="1:5">
      <c r="A25" s="249"/>
      <c r="B25" s="254"/>
      <c r="C25" s="255"/>
      <c r="D25" s="255"/>
      <c r="E25" s="256"/>
    </row>
    <row r="26" spans="1:5">
      <c r="A26" s="249"/>
      <c r="B26" s="254"/>
      <c r="C26" s="255"/>
      <c r="D26" s="255"/>
      <c r="E26" s="256"/>
    </row>
    <row r="27" spans="1:5">
      <c r="A27" s="249"/>
      <c r="B27" s="254"/>
      <c r="C27" s="255"/>
      <c r="D27" s="255"/>
      <c r="E27" s="256"/>
    </row>
    <row r="28" spans="1:5">
      <c r="A28" s="249"/>
      <c r="B28" s="254"/>
      <c r="C28" s="255"/>
      <c r="D28" s="255"/>
      <c r="E28" s="256"/>
    </row>
    <row r="29" spans="1:5" ht="18.5" thickBot="1">
      <c r="A29" s="250"/>
      <c r="B29" s="257"/>
      <c r="C29" s="258"/>
      <c r="D29" s="258"/>
      <c r="E29" s="259"/>
    </row>
  </sheetData>
  <mergeCells count="11">
    <mergeCell ref="A18:A23"/>
    <mergeCell ref="B18:E23"/>
    <mergeCell ref="A24:A29"/>
    <mergeCell ref="B24:E29"/>
    <mergeCell ref="A3:A4"/>
    <mergeCell ref="B3:E4"/>
    <mergeCell ref="C5:E5"/>
    <mergeCell ref="A7:A11"/>
    <mergeCell ref="B7:E11"/>
    <mergeCell ref="A12:A17"/>
    <mergeCell ref="B12:E17"/>
  </mergeCells>
  <phoneticPr fontId="1"/>
  <conditionalFormatting sqref="B7:E29">
    <cfRule type="containsBlanks" dxfId="11" priority="5">
      <formula>LEN(TRIM(B7))=0</formula>
    </cfRule>
  </conditionalFormatting>
  <conditionalFormatting sqref="B3:E4">
    <cfRule type="containsBlanks" dxfId="10" priority="4">
      <formula>LEN(TRIM(B3))=0</formula>
    </cfRule>
  </conditionalFormatting>
  <conditionalFormatting sqref="C5:E5">
    <cfRule type="containsBlanks" dxfId="9" priority="3">
      <formula>LEN(TRIM(C5))=0</formula>
    </cfRule>
  </conditionalFormatting>
  <conditionalFormatting sqref="C6">
    <cfRule type="containsBlanks" dxfId="8" priority="2">
      <formula>LEN(TRIM(C6))=0</formula>
    </cfRule>
  </conditionalFormatting>
  <conditionalFormatting sqref="E6">
    <cfRule type="containsBlanks" dxfId="7" priority="1">
      <formula>LEN(TRIM(E6))=0</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workbookViewId="0">
      <selection activeCell="C22" sqref="C22:D23"/>
    </sheetView>
  </sheetViews>
  <sheetFormatPr defaultRowHeight="18"/>
  <sheetData>
    <row r="1" spans="1:8">
      <c r="A1" s="6" t="s">
        <v>51</v>
      </c>
      <c r="B1" s="7"/>
      <c r="C1" s="7"/>
      <c r="D1" s="7"/>
      <c r="E1" s="7"/>
      <c r="F1" s="7"/>
      <c r="G1" s="7"/>
      <c r="H1" s="7"/>
    </row>
    <row r="2" spans="1:8">
      <c r="A2" s="8"/>
      <c r="B2" s="7"/>
      <c r="C2" s="7"/>
      <c r="D2" s="7"/>
      <c r="E2" s="7"/>
      <c r="F2" s="9"/>
      <c r="G2" s="279">
        <f>事業概要入力シート!C5</f>
        <v>45879</v>
      </c>
      <c r="H2" s="279"/>
    </row>
    <row r="3" spans="1:8">
      <c r="A3" s="10" t="s">
        <v>52</v>
      </c>
      <c r="B3" s="7"/>
      <c r="C3" s="7"/>
      <c r="D3" s="7"/>
      <c r="E3" s="7"/>
      <c r="F3" s="7"/>
      <c r="G3" s="7"/>
      <c r="H3" s="7"/>
    </row>
    <row r="4" spans="1:8">
      <c r="A4" s="11"/>
      <c r="B4" s="7"/>
      <c r="C4" s="7"/>
      <c r="D4" s="12" t="s">
        <v>1</v>
      </c>
      <c r="E4" s="13" t="str">
        <f>事業概要入力シート!C6</f>
        <v>○○商店街振興組合</v>
      </c>
      <c r="F4" s="7"/>
      <c r="G4" s="7"/>
      <c r="H4" s="7"/>
    </row>
    <row r="5" spans="1:8">
      <c r="A5" s="11"/>
      <c r="B5" s="7"/>
      <c r="C5" s="7"/>
      <c r="D5" s="7" t="s">
        <v>11</v>
      </c>
      <c r="E5" s="280" t="str">
        <f>事業概要入力シート!C8</f>
        <v>那覇市那覇市泉崎1-1-1</v>
      </c>
      <c r="F5" s="280"/>
      <c r="G5" s="280"/>
      <c r="H5" s="280"/>
    </row>
    <row r="6" spans="1:8">
      <c r="A6" s="11"/>
      <c r="B6" s="7"/>
      <c r="C6" s="7"/>
      <c r="D6" s="12" t="s">
        <v>53</v>
      </c>
      <c r="E6" s="13" t="str">
        <f>事業概要入力シート!C12</f>
        <v>理事長</v>
      </c>
      <c r="F6" s="7"/>
      <c r="G6" s="7"/>
      <c r="H6" s="6"/>
    </row>
    <row r="7" spans="1:8">
      <c r="A7" s="11"/>
      <c r="B7" s="11"/>
      <c r="C7" s="7"/>
      <c r="D7" s="7" t="s">
        <v>71</v>
      </c>
      <c r="E7" s="13" t="str">
        <f>事業概要入力シート!C13</f>
        <v>知念〇〇</v>
      </c>
      <c r="F7" s="7"/>
      <c r="G7" s="7"/>
      <c r="H7" s="6" t="s">
        <v>72</v>
      </c>
    </row>
    <row r="8" spans="1:8">
      <c r="A8" s="6"/>
      <c r="B8" s="7"/>
      <c r="C8" s="7"/>
      <c r="D8" s="7"/>
      <c r="E8" s="7"/>
      <c r="F8" s="7"/>
      <c r="G8" s="7"/>
      <c r="H8" s="7"/>
    </row>
    <row r="9" spans="1:8">
      <c r="A9" s="281" t="s">
        <v>54</v>
      </c>
      <c r="B9" s="281"/>
      <c r="C9" s="281"/>
      <c r="D9" s="281"/>
      <c r="E9" s="281"/>
      <c r="F9" s="281"/>
      <c r="G9" s="281"/>
      <c r="H9" s="281"/>
    </row>
    <row r="10" spans="1:8">
      <c r="A10" s="14"/>
      <c r="B10" s="7"/>
      <c r="C10" s="7"/>
      <c r="D10" s="7"/>
      <c r="E10" s="7"/>
      <c r="F10" s="7"/>
      <c r="G10" s="7"/>
      <c r="H10" s="7"/>
    </row>
    <row r="11" spans="1:8">
      <c r="A11" s="282" t="s">
        <v>55</v>
      </c>
      <c r="B11" s="282"/>
      <c r="C11" s="282"/>
      <c r="D11" s="282"/>
      <c r="E11" s="282"/>
      <c r="F11" s="282"/>
      <c r="G11" s="282"/>
      <c r="H11" s="282"/>
    </row>
    <row r="12" spans="1:8">
      <c r="A12" s="282"/>
      <c r="B12" s="282"/>
      <c r="C12" s="282"/>
      <c r="D12" s="282"/>
      <c r="E12" s="282"/>
      <c r="F12" s="282"/>
      <c r="G12" s="282"/>
      <c r="H12" s="282"/>
    </row>
    <row r="13" spans="1:8">
      <c r="A13" s="15"/>
      <c r="B13" s="15"/>
      <c r="C13" s="15"/>
      <c r="D13" s="15"/>
      <c r="E13" s="15"/>
      <c r="F13" s="15"/>
      <c r="G13" s="15"/>
      <c r="H13" s="15"/>
    </row>
    <row r="14" spans="1:8">
      <c r="A14" s="281" t="s">
        <v>56</v>
      </c>
      <c r="B14" s="281"/>
      <c r="C14" s="281"/>
      <c r="D14" s="281"/>
      <c r="E14" s="281"/>
      <c r="F14" s="281"/>
      <c r="G14" s="281"/>
      <c r="H14" s="281"/>
    </row>
    <row r="15" spans="1:8">
      <c r="A15" s="16">
        <v>1</v>
      </c>
      <c r="B15" s="7" t="s">
        <v>73</v>
      </c>
      <c r="C15" s="7"/>
      <c r="D15" s="7"/>
      <c r="E15" s="7"/>
      <c r="F15" s="7"/>
      <c r="G15" s="7"/>
      <c r="H15" s="7"/>
    </row>
    <row r="16" spans="1:8">
      <c r="A16" s="7"/>
      <c r="B16" s="277"/>
      <c r="C16" s="278" t="str">
        <f>事業概要入力シート2!C6</f>
        <v>1：頑張るマチグヮー支援事業/マチグヮー・地域商店街等基盤整備支援事業</v>
      </c>
      <c r="D16" s="278"/>
      <c r="E16" s="278"/>
      <c r="F16" s="278"/>
      <c r="G16" s="278"/>
      <c r="H16" s="278"/>
    </row>
    <row r="17" spans="1:8">
      <c r="A17" s="16"/>
      <c r="B17" s="277"/>
      <c r="C17" s="278"/>
      <c r="D17" s="278"/>
      <c r="E17" s="278"/>
      <c r="F17" s="278"/>
      <c r="G17" s="278"/>
      <c r="H17" s="278"/>
    </row>
    <row r="18" spans="1:8">
      <c r="A18" s="16">
        <v>2</v>
      </c>
      <c r="B18" s="7" t="s">
        <v>74</v>
      </c>
      <c r="C18" s="7"/>
      <c r="D18" s="7"/>
      <c r="E18" s="7"/>
      <c r="F18" s="7"/>
      <c r="G18" s="7"/>
      <c r="H18" s="7"/>
    </row>
    <row r="19" spans="1:8">
      <c r="A19" s="16"/>
      <c r="B19" s="277"/>
      <c r="C19" s="284" t="str">
        <f>事業概要入力シート2!C7</f>
        <v>○○商店街防犯カメラ設置事業</v>
      </c>
      <c r="D19" s="284"/>
      <c r="E19" s="284"/>
      <c r="F19" s="284"/>
      <c r="G19" s="284"/>
      <c r="H19" s="284"/>
    </row>
    <row r="20" spans="1:8">
      <c r="A20" s="16"/>
      <c r="B20" s="277"/>
      <c r="C20" s="284"/>
      <c r="D20" s="284"/>
      <c r="E20" s="284"/>
      <c r="F20" s="284"/>
      <c r="G20" s="284"/>
      <c r="H20" s="284"/>
    </row>
    <row r="21" spans="1:8">
      <c r="A21" s="16">
        <v>3</v>
      </c>
      <c r="B21" s="7" t="s">
        <v>75</v>
      </c>
      <c r="C21" s="7"/>
      <c r="D21" s="7"/>
      <c r="E21" s="7"/>
      <c r="F21" s="7"/>
      <c r="G21" s="7"/>
      <c r="H21" s="7"/>
    </row>
    <row r="22" spans="1:8">
      <c r="A22" s="16"/>
      <c r="B22" s="285"/>
      <c r="C22" s="286">
        <f>収支予算入力シート!B12</f>
        <v>398000</v>
      </c>
      <c r="D22" s="286"/>
      <c r="E22" s="284"/>
      <c r="F22" s="7"/>
      <c r="G22" s="7"/>
      <c r="H22" s="7"/>
    </row>
    <row r="23" spans="1:8">
      <c r="A23" s="16"/>
      <c r="B23" s="285"/>
      <c r="C23" s="286"/>
      <c r="D23" s="286"/>
      <c r="E23" s="284"/>
      <c r="F23" s="7"/>
      <c r="G23" s="7"/>
      <c r="H23" s="7"/>
    </row>
    <row r="24" spans="1:8">
      <c r="A24" s="16">
        <v>4</v>
      </c>
      <c r="B24" s="7" t="s">
        <v>76</v>
      </c>
      <c r="C24" s="7"/>
      <c r="D24" s="7"/>
      <c r="E24" s="7"/>
      <c r="F24" s="7"/>
      <c r="G24" s="7"/>
      <c r="H24" s="7"/>
    </row>
    <row r="25" spans="1:8">
      <c r="A25" s="12"/>
      <c r="B25" s="12" t="s">
        <v>57</v>
      </c>
      <c r="C25" s="12"/>
      <c r="D25" s="12"/>
      <c r="E25" s="12"/>
      <c r="F25" s="12"/>
      <c r="G25" s="12"/>
      <c r="H25" s="12"/>
    </row>
    <row r="26" spans="1:8">
      <c r="A26" s="7"/>
      <c r="B26" s="12" t="s">
        <v>58</v>
      </c>
      <c r="C26" s="12"/>
      <c r="D26" s="12"/>
      <c r="E26" s="12"/>
      <c r="F26" s="12"/>
      <c r="G26" s="12"/>
      <c r="H26" s="12"/>
    </row>
    <row r="27" spans="1:8">
      <c r="A27" s="7"/>
      <c r="B27" s="12" t="s">
        <v>59</v>
      </c>
      <c r="C27" s="12"/>
      <c r="D27" s="12"/>
      <c r="E27" s="12"/>
      <c r="F27" s="12"/>
      <c r="G27" s="12"/>
      <c r="H27" s="12"/>
    </row>
    <row r="28" spans="1:8">
      <c r="A28" s="7"/>
      <c r="B28" s="12" t="s">
        <v>60</v>
      </c>
      <c r="C28" s="12"/>
      <c r="D28" s="12"/>
      <c r="E28" s="12"/>
      <c r="F28" s="12"/>
      <c r="G28" s="12"/>
      <c r="H28" s="12"/>
    </row>
    <row r="29" spans="1:8">
      <c r="A29" s="7"/>
      <c r="B29" s="12" t="s">
        <v>61</v>
      </c>
      <c r="C29" s="12"/>
      <c r="D29" s="12"/>
      <c r="E29" s="12"/>
      <c r="F29" s="12"/>
      <c r="G29" s="12"/>
      <c r="H29" s="12"/>
    </row>
    <row r="30" spans="1:8">
      <c r="A30" s="7"/>
      <c r="B30" s="12" t="s">
        <v>62</v>
      </c>
      <c r="C30" s="12"/>
      <c r="D30" s="12"/>
      <c r="E30" s="12"/>
      <c r="F30" s="12"/>
      <c r="G30" s="12"/>
      <c r="H30" s="12"/>
    </row>
    <row r="31" spans="1:8">
      <c r="A31" s="7"/>
      <c r="B31" s="12" t="s">
        <v>63</v>
      </c>
      <c r="C31" s="12"/>
      <c r="D31" s="12"/>
      <c r="E31" s="12"/>
      <c r="F31" s="12"/>
      <c r="G31" s="12"/>
      <c r="H31" s="12"/>
    </row>
    <row r="32" spans="1:8">
      <c r="A32" s="7"/>
      <c r="B32" s="12" t="s">
        <v>64</v>
      </c>
      <c r="C32" s="12"/>
      <c r="D32" s="12"/>
      <c r="E32" s="12"/>
      <c r="F32" s="12"/>
      <c r="G32" s="12"/>
      <c r="H32" s="12"/>
    </row>
    <row r="33" spans="1:8">
      <c r="A33" s="7"/>
      <c r="B33" s="7"/>
      <c r="C33" s="7"/>
      <c r="D33" s="7"/>
      <c r="E33" s="7"/>
      <c r="F33" s="7"/>
      <c r="G33" s="7"/>
      <c r="H33" s="8" t="s">
        <v>65</v>
      </c>
    </row>
    <row r="34" spans="1:8">
      <c r="A34" s="14"/>
      <c r="B34" s="7"/>
      <c r="C34" s="7"/>
      <c r="D34" s="7"/>
      <c r="E34" s="7" t="s">
        <v>66</v>
      </c>
      <c r="F34" s="7"/>
      <c r="G34" s="7"/>
      <c r="H34" s="7"/>
    </row>
    <row r="35" spans="1:8">
      <c r="A35" s="7"/>
      <c r="B35" s="7"/>
      <c r="C35" s="7"/>
      <c r="D35" s="7"/>
      <c r="E35" s="14" t="s">
        <v>77</v>
      </c>
      <c r="F35" s="283" t="str">
        <f>事業概要入力シート2!C8</f>
        <v>○○商店街振興組合</v>
      </c>
      <c r="G35" s="283"/>
      <c r="H35" s="283"/>
    </row>
    <row r="36" spans="1:8">
      <c r="A36" s="7"/>
      <c r="B36" s="7"/>
      <c r="C36" s="7"/>
      <c r="D36" s="7"/>
      <c r="E36" s="14" t="s">
        <v>67</v>
      </c>
      <c r="F36" s="283" t="str">
        <f>事業概要入力シート2!C9</f>
        <v>事務員</v>
      </c>
      <c r="G36" s="283"/>
      <c r="H36" s="283"/>
    </row>
    <row r="37" spans="1:8">
      <c r="A37" s="7"/>
      <c r="B37" s="7"/>
      <c r="C37" s="7"/>
      <c r="D37" s="7"/>
      <c r="E37" s="14" t="s">
        <v>68</v>
      </c>
      <c r="F37" s="283" t="str">
        <f>事業概要入力シート2!C10</f>
        <v>那覇　○○</v>
      </c>
      <c r="G37" s="283"/>
      <c r="H37" s="283"/>
    </row>
    <row r="38" spans="1:8">
      <c r="A38" s="7"/>
      <c r="B38" s="7"/>
      <c r="C38" s="7"/>
      <c r="D38" s="7"/>
      <c r="E38" s="14" t="s">
        <v>69</v>
      </c>
      <c r="F38" s="283" t="str">
        <f>事業概要入力シート2!C11</f>
        <v>098-867-5260</v>
      </c>
      <c r="G38" s="283"/>
      <c r="H38" s="283"/>
    </row>
    <row r="39" spans="1:8">
      <c r="A39" s="7"/>
      <c r="B39" s="7"/>
      <c r="C39" s="7"/>
      <c r="D39" s="7"/>
      <c r="E39" s="14" t="s">
        <v>70</v>
      </c>
      <c r="F39" s="283" t="str">
        <f>事業概要入力シート2!C12</f>
        <v>K-NAHA001＠city.naha.lg.jp</v>
      </c>
      <c r="G39" s="283"/>
      <c r="H39" s="283"/>
    </row>
  </sheetData>
  <mergeCells count="17">
    <mergeCell ref="F36:H36"/>
    <mergeCell ref="F37:H37"/>
    <mergeCell ref="F38:H38"/>
    <mergeCell ref="F39:H39"/>
    <mergeCell ref="B19:B20"/>
    <mergeCell ref="C19:H20"/>
    <mergeCell ref="B22:B23"/>
    <mergeCell ref="C22:D23"/>
    <mergeCell ref="E22:E23"/>
    <mergeCell ref="F35:H35"/>
    <mergeCell ref="B16:B17"/>
    <mergeCell ref="C16:H17"/>
    <mergeCell ref="G2:H2"/>
    <mergeCell ref="E5:H5"/>
    <mergeCell ref="A9:H9"/>
    <mergeCell ref="A11:H12"/>
    <mergeCell ref="A14:H14"/>
  </mergeCells>
  <phoneticPr fontId="1"/>
  <conditionalFormatting sqref="G2:H2 F35:H39">
    <cfRule type="containsBlanks" dxfId="6" priority="1">
      <formula>LEN(TRIM(F2))=0</formula>
    </cfRule>
  </conditionalFormatting>
  <conditionalFormatting sqref="G2:H2 F35:H39">
    <cfRule type="containsBlanks" priority="2">
      <formula>LEN(TRIM(F2))=0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topLeftCell="A16" workbookViewId="0">
      <selection activeCell="I32" sqref="I32"/>
    </sheetView>
  </sheetViews>
  <sheetFormatPr defaultRowHeight="18"/>
  <cols>
    <col min="1" max="1" width="22.1640625" customWidth="1"/>
    <col min="3" max="3" width="23.75" customWidth="1"/>
    <col min="4" max="4" width="11.33203125" customWidth="1"/>
    <col min="5" max="5" width="32" customWidth="1"/>
  </cols>
  <sheetData>
    <row r="1" spans="1:5">
      <c r="A1" s="14" t="s">
        <v>78</v>
      </c>
    </row>
    <row r="2" spans="1:5">
      <c r="A2" s="14"/>
    </row>
    <row r="3" spans="1:5" ht="18.5" thickBot="1">
      <c r="A3" s="6" t="s">
        <v>79</v>
      </c>
      <c r="E3" s="17"/>
    </row>
    <row r="4" spans="1:5">
      <c r="A4" s="287" t="s">
        <v>197</v>
      </c>
      <c r="B4" s="291" t="str">
        <f>事業概要入力シート2!C6</f>
        <v>1：頑張るマチグヮー支援事業/マチグヮー・地域商店街等基盤整備支援事業</v>
      </c>
      <c r="C4" s="292"/>
      <c r="D4" s="292"/>
      <c r="E4" s="293"/>
    </row>
    <row r="5" spans="1:5" ht="18.5" thickBot="1">
      <c r="A5" s="288"/>
      <c r="B5" s="294"/>
      <c r="C5" s="295"/>
      <c r="D5" s="295"/>
      <c r="E5" s="296"/>
    </row>
    <row r="6" spans="1:5">
      <c r="A6" s="289" t="s">
        <v>74</v>
      </c>
      <c r="B6" s="297" t="str">
        <f>事業概要入力シート2!C7</f>
        <v>○○商店街防犯カメラ設置事業</v>
      </c>
      <c r="C6" s="298"/>
      <c r="D6" s="298"/>
      <c r="E6" s="299"/>
    </row>
    <row r="7" spans="1:5" ht="18.5" thickBot="1">
      <c r="A7" s="290"/>
      <c r="B7" s="300"/>
      <c r="C7" s="301"/>
      <c r="D7" s="301"/>
      <c r="E7" s="302"/>
    </row>
    <row r="8" spans="1:5">
      <c r="A8" s="18" t="s">
        <v>80</v>
      </c>
      <c r="B8" s="19" t="s">
        <v>81</v>
      </c>
      <c r="C8" s="303">
        <f>収支予算入力シート!A10</f>
        <v>498000</v>
      </c>
      <c r="D8" s="303"/>
      <c r="E8" s="304"/>
    </row>
    <row r="9" spans="1:5" ht="18.5" thickBot="1">
      <c r="A9" s="20" t="s">
        <v>82</v>
      </c>
      <c r="B9" s="21" t="s">
        <v>83</v>
      </c>
      <c r="C9" s="22">
        <f>収支予算入力シート!B12</f>
        <v>398000</v>
      </c>
      <c r="D9" s="23" t="s">
        <v>84</v>
      </c>
      <c r="E9" s="24">
        <f>収支予算入力シート!D12</f>
        <v>100000</v>
      </c>
    </row>
    <row r="10" spans="1:5" ht="18.5" thickBot="1">
      <c r="A10" s="20" t="s">
        <v>85</v>
      </c>
      <c r="B10" s="305" t="s">
        <v>86</v>
      </c>
      <c r="C10" s="306"/>
      <c r="D10" s="306"/>
      <c r="E10" s="307"/>
    </row>
    <row r="11" spans="1:5" ht="18.5" thickBot="1">
      <c r="A11" s="20" t="s">
        <v>87</v>
      </c>
      <c r="B11" s="308">
        <f>事業概要入力シート2!C13</f>
        <v>46053</v>
      </c>
      <c r="C11" s="309"/>
      <c r="D11" s="309"/>
      <c r="E11" s="310"/>
    </row>
    <row r="12" spans="1:5">
      <c r="A12" s="289" t="s">
        <v>29</v>
      </c>
      <c r="B12" s="312" t="str">
        <f>事業概要入力シート2!C14</f>
        <v>近隣商店街も含めて飲食店の出店が増え、主に夜間早朝の時間帯の酔客によるトラブルが発生しているため、その抑止を目的とする。防犯カメラの設置により、安全安心な商店街として環境を整備し、商店街の活性化につなげる。</v>
      </c>
      <c r="C12" s="313"/>
      <c r="D12" s="313"/>
      <c r="E12" s="314"/>
    </row>
    <row r="13" spans="1:5">
      <c r="A13" s="311"/>
      <c r="B13" s="315"/>
      <c r="C13" s="316"/>
      <c r="D13" s="316"/>
      <c r="E13" s="317"/>
    </row>
    <row r="14" spans="1:5">
      <c r="A14" s="311"/>
      <c r="B14" s="315"/>
      <c r="C14" s="316"/>
      <c r="D14" s="316"/>
      <c r="E14" s="317"/>
    </row>
    <row r="15" spans="1:5" ht="18.5" thickBot="1">
      <c r="A15" s="290"/>
      <c r="B15" s="318"/>
      <c r="C15" s="319"/>
      <c r="D15" s="319"/>
      <c r="E15" s="320"/>
    </row>
    <row r="16" spans="1:5">
      <c r="A16" s="289" t="s">
        <v>36</v>
      </c>
      <c r="B16" s="312" t="str">
        <f>事業概要入力シート2!C15</f>
        <v>商店街全体がカバーできるように防犯カメラを5台設置し、トラブルや迷惑行為の抑制や早期解決につなげる。他の商店街・通り会においても同様のトラブルの増加は課題であり、設置後の抑止効果等について適宜情報共有をしていく。</v>
      </c>
      <c r="C16" s="313"/>
      <c r="D16" s="313"/>
      <c r="E16" s="314"/>
    </row>
    <row r="17" spans="1:5">
      <c r="A17" s="311"/>
      <c r="B17" s="315"/>
      <c r="C17" s="316"/>
      <c r="D17" s="316"/>
      <c r="E17" s="317"/>
    </row>
    <row r="18" spans="1:5">
      <c r="A18" s="311"/>
      <c r="B18" s="315"/>
      <c r="C18" s="316"/>
      <c r="D18" s="316"/>
      <c r="E18" s="317"/>
    </row>
    <row r="19" spans="1:5" ht="42" customHeight="1" thickBot="1">
      <c r="A19" s="290"/>
      <c r="B19" s="318"/>
      <c r="C19" s="319"/>
      <c r="D19" s="319"/>
      <c r="E19" s="320"/>
    </row>
    <row r="20" spans="1:5" ht="18.5" thickBot="1">
      <c r="A20" s="20" t="s">
        <v>88</v>
      </c>
      <c r="B20" s="328" t="s">
        <v>86</v>
      </c>
      <c r="C20" s="329"/>
      <c r="D20" s="329"/>
      <c r="E20" s="330"/>
    </row>
    <row r="21" spans="1:5">
      <c r="A21" s="289" t="s">
        <v>31</v>
      </c>
      <c r="B21" s="312" t="str">
        <f>事業概要入力シート2!C16</f>
        <v>防犯カメラ5台の設置（必要最小限）
2か所は通りの端に設置。残り3か所は〇〇店と〇〇店の間、〇〇店付近、〇〇店付近に設置する。
防犯カメラ設置後の維持管理については、映像等の記録の管理や電気料等の費用負担も含めて、防犯カメラ条例、防犯カメラ条例施行規則等の関係法令を遵守し、すべて商店街で適切に管理運営する。</v>
      </c>
      <c r="C21" s="313"/>
      <c r="D21" s="313"/>
      <c r="E21" s="314"/>
    </row>
    <row r="22" spans="1:5">
      <c r="A22" s="311"/>
      <c r="B22" s="315"/>
      <c r="C22" s="316"/>
      <c r="D22" s="316"/>
      <c r="E22" s="317"/>
    </row>
    <row r="23" spans="1:5">
      <c r="A23" s="311"/>
      <c r="B23" s="315"/>
      <c r="C23" s="316"/>
      <c r="D23" s="316"/>
      <c r="E23" s="317"/>
    </row>
    <row r="24" spans="1:5" ht="18.5" thickBot="1">
      <c r="A24" s="290"/>
      <c r="B24" s="318"/>
      <c r="C24" s="319"/>
      <c r="D24" s="319"/>
      <c r="E24" s="320"/>
    </row>
    <row r="25" spans="1:5">
      <c r="A25" s="18" t="s">
        <v>94</v>
      </c>
      <c r="B25" s="322" t="str">
        <f>事業概要入力シート2!C17</f>
        <v>防犯カメラ設置後にトラブルが減少し安心感が増したとの回答率が60％以上</v>
      </c>
      <c r="C25" s="323"/>
      <c r="D25" s="323"/>
      <c r="E25" s="324"/>
    </row>
    <row r="26" spans="1:5">
      <c r="A26" s="18" t="s">
        <v>95</v>
      </c>
      <c r="B26" s="325" t="str">
        <f>事業概要入力シート2!C18</f>
        <v>迷惑行為やトラブルへの抑止効果を期待するため</v>
      </c>
      <c r="C26" s="326"/>
      <c r="D26" s="326"/>
      <c r="E26" s="327"/>
    </row>
    <row r="27" spans="1:5" ht="18.5" thickBot="1">
      <c r="A27" s="18" t="s">
        <v>96</v>
      </c>
      <c r="B27" s="325" t="str">
        <f>事業概要入力シート2!C19</f>
        <v>各店舗へのアンケートによる情報収集</v>
      </c>
      <c r="C27" s="326"/>
      <c r="D27" s="326"/>
      <c r="E27" s="327"/>
    </row>
    <row r="28" spans="1:5">
      <c r="A28" s="289" t="s">
        <v>32</v>
      </c>
      <c r="B28" s="312" t="str">
        <f>事業概要入力シート2!C20</f>
        <v>防犯カメラ設置後も映像データの管理等を関係法令に則って適切に運用し、引き続き安全安心な環境づくりにつなげていく。</v>
      </c>
      <c r="C28" s="313"/>
      <c r="D28" s="313"/>
      <c r="E28" s="314"/>
    </row>
    <row r="29" spans="1:5">
      <c r="A29" s="311"/>
      <c r="B29" s="315"/>
      <c r="C29" s="316"/>
      <c r="D29" s="316"/>
      <c r="E29" s="317"/>
    </row>
    <row r="30" spans="1:5">
      <c r="A30" s="311"/>
      <c r="B30" s="315"/>
      <c r="C30" s="316"/>
      <c r="D30" s="316"/>
      <c r="E30" s="317"/>
    </row>
    <row r="31" spans="1:5" ht="18.5" thickBot="1">
      <c r="A31" s="290"/>
      <c r="B31" s="318"/>
      <c r="C31" s="319"/>
      <c r="D31" s="319"/>
      <c r="E31" s="320"/>
    </row>
    <row r="32" spans="1:5" ht="18.5" thickBot="1">
      <c r="A32" s="18" t="s">
        <v>89</v>
      </c>
      <c r="B32" s="25" t="s">
        <v>39</v>
      </c>
      <c r="C32" s="26" t="str">
        <f>事業概要入力シート2!D21</f>
        <v>なし</v>
      </c>
      <c r="D32" s="25" t="s">
        <v>41</v>
      </c>
      <c r="E32" s="26" t="str">
        <f>事業概要入力シート2!D22</f>
        <v>なし</v>
      </c>
    </row>
    <row r="33" spans="1:5" ht="18.5" thickBot="1">
      <c r="A33" s="20" t="s">
        <v>90</v>
      </c>
      <c r="B33" s="25" t="s">
        <v>43</v>
      </c>
      <c r="C33" s="26" t="str">
        <f>事業概要入力シート2!D23</f>
        <v>なし</v>
      </c>
      <c r="D33" s="25" t="s">
        <v>45</v>
      </c>
      <c r="E33" s="27" t="str">
        <f>事業概要入力シート2!D24</f>
        <v>なし</v>
      </c>
    </row>
    <row r="34" spans="1:5">
      <c r="A34" s="6" t="s">
        <v>91</v>
      </c>
      <c r="B34" s="5"/>
      <c r="C34" s="5"/>
      <c r="D34" s="5"/>
      <c r="E34" s="5"/>
    </row>
    <row r="35" spans="1:5">
      <c r="A35" s="6" t="s">
        <v>92</v>
      </c>
      <c r="B35" s="5"/>
      <c r="C35" s="5"/>
      <c r="D35" s="5"/>
      <c r="E35" s="5"/>
    </row>
    <row r="36" spans="1:5">
      <c r="A36" s="321" t="s">
        <v>93</v>
      </c>
      <c r="B36" s="321"/>
      <c r="C36" s="321"/>
      <c r="D36" s="321"/>
      <c r="E36" s="321"/>
    </row>
  </sheetData>
  <mergeCells count="20">
    <mergeCell ref="A36:E36"/>
    <mergeCell ref="B25:E25"/>
    <mergeCell ref="B26:E26"/>
    <mergeCell ref="B27:E27"/>
    <mergeCell ref="B20:E20"/>
    <mergeCell ref="A21:A24"/>
    <mergeCell ref="B21:E24"/>
    <mergeCell ref="A28:A31"/>
    <mergeCell ref="B28:E31"/>
    <mergeCell ref="B10:E10"/>
    <mergeCell ref="B11:E11"/>
    <mergeCell ref="A12:A15"/>
    <mergeCell ref="B12:E15"/>
    <mergeCell ref="A16:A19"/>
    <mergeCell ref="B16:E19"/>
    <mergeCell ref="A4:A5"/>
    <mergeCell ref="A6:A7"/>
    <mergeCell ref="B4:E5"/>
    <mergeCell ref="B6:E7"/>
    <mergeCell ref="C8:E8"/>
  </mergeCells>
  <phoneticPr fontId="1"/>
  <conditionalFormatting sqref="B11:E19 E32:E33 C32:C33 B21:E24 B28:E31 B25:B27 B6:E7">
    <cfRule type="containsBlanks" dxfId="5" priority="2">
      <formula>LEN(TRIM(B6))=0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入力前に</vt:lpstr>
      <vt:lpstr>事業概要入力シート</vt:lpstr>
      <vt:lpstr>事業概要入力シート2</vt:lpstr>
      <vt:lpstr>収支予算入力シート</vt:lpstr>
      <vt:lpstr>事業スケジュール</vt:lpstr>
      <vt:lpstr>実施体制図</vt:lpstr>
      <vt:lpstr>別紙前年度実施事業　報告書</vt:lpstr>
      <vt:lpstr>ここから緑を印刷</vt:lpstr>
      <vt:lpstr>第1号様式の2</vt:lpstr>
      <vt:lpstr>第1号様式の3</vt:lpstr>
      <vt:lpstr>第1号様式の4</vt:lpstr>
      <vt:lpstr>第1号様式の5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2025-05-07T07:27:02Z</cp:lastPrinted>
  <dcterms:created xsi:type="dcterms:W3CDTF">2025-04-27T05:53:14Z</dcterms:created>
  <dcterms:modified xsi:type="dcterms:W3CDTF">2025-05-07T07:49:52Z</dcterms:modified>
</cp:coreProperties>
</file>